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240" yWindow="195" windowWidth="20115" windowHeight="7425" tabRatio="578" firstSheet="7" activeTab="10"/>
  </bookViews>
  <sheets>
    <sheet name="SAMPLE" sheetId="5" r:id="rId1"/>
    <sheet name="sbm Template" sheetId="1" r:id="rId2"/>
    <sheet name="Sheet2" sheetId="2" state="hidden" r:id="rId3"/>
    <sheet name="Sheet3" sheetId="3" state="hidden" r:id="rId4"/>
    <sheet name=" access enrolment" sheetId="6" r:id="rId5"/>
    <sheet name="efficiency drop-out" sheetId="7" r:id="rId6"/>
    <sheet name="efficiency completion" sheetId="8" r:id="rId7"/>
    <sheet name="efficiency cohort survival" sheetId="9" r:id="rId8"/>
    <sheet name="quality NAT" sheetId="10" r:id="rId9"/>
    <sheet name="SBM-PASBE DCT" sheetId="11" r:id="rId10"/>
    <sheet name="Sheet1" sheetId="12" r:id="rId11"/>
  </sheets>
  <definedNames>
    <definedName name="Z_97380835_E2BF_46F3_8160_5212E2CB957B_.wvu.Cols" localSheetId="1" hidden="1">'sbm Template'!$J:$NV,'sbm Template'!$RH:$RL</definedName>
    <definedName name="Z_97380835_E2BF_46F3_8160_5212E2CB957B_.wvu.Rows" localSheetId="1" hidden="1">'sbm Template'!$28:$28,'sbm Template'!$36:$36,'sbm Template'!$44:$44,'sbm Template'!$115:$117</definedName>
  </definedNames>
  <calcPr calcId="162913"/>
  <customWorkbookViews>
    <customWorkbookView name="Department of Education - Personal View" guid="{97380835-E2BF-46F3-8160-5212E2CB957B}" mergeInterval="0" personalView="1" maximized="1" windowWidth="1362" windowHeight="517" activeSheetId="5"/>
  </customWorkbookViews>
</workbook>
</file>

<file path=xl/calcChain.xml><?xml version="1.0" encoding="utf-8"?>
<calcChain xmlns="http://schemas.openxmlformats.org/spreadsheetml/2006/main">
  <c r="N3" i="10" l="1"/>
  <c r="M3" i="10"/>
  <c r="N2" i="10"/>
  <c r="M2" i="10"/>
  <c r="N1" i="10"/>
  <c r="M1" i="10"/>
  <c r="C3" i="11" l="1"/>
  <c r="A3" i="11"/>
  <c r="E92" i="1" l="1"/>
  <c r="E91" i="1"/>
  <c r="E90" i="1"/>
  <c r="C9" i="11" s="1"/>
  <c r="E89" i="1"/>
  <c r="C8" i="11" s="1"/>
  <c r="B2" i="10" l="1"/>
  <c r="B5" i="9"/>
  <c r="B6" i="9"/>
  <c r="B4" i="9"/>
  <c r="B3" i="8"/>
  <c r="B4" i="8"/>
  <c r="B2" i="8"/>
  <c r="B4" i="7"/>
  <c r="B5" i="7"/>
  <c r="B3" i="7"/>
  <c r="B4" i="6"/>
  <c r="B3" i="6"/>
  <c r="B2" i="6"/>
  <c r="E90" i="5"/>
  <c r="F90" i="5" s="1"/>
  <c r="E89" i="5"/>
  <c r="F89" i="5" s="1"/>
  <c r="E88" i="5"/>
  <c r="F88" i="5" s="1"/>
  <c r="E87" i="5"/>
  <c r="F87" i="5" s="1"/>
  <c r="C55" i="5"/>
  <c r="D52" i="5"/>
  <c r="D49" i="5"/>
  <c r="I45" i="5"/>
  <c r="C42" i="5"/>
  <c r="D41" i="5"/>
  <c r="D40" i="5"/>
  <c r="D32" i="5"/>
  <c r="D31" i="5"/>
  <c r="D33" i="5" s="1"/>
  <c r="D25" i="5"/>
  <c r="D24" i="5"/>
  <c r="D26" i="5" s="1"/>
  <c r="I21" i="5"/>
  <c r="D13" i="5"/>
  <c r="D10" i="5"/>
  <c r="D16" i="5" s="1"/>
  <c r="I7" i="5"/>
  <c r="D42" i="5" l="1"/>
  <c r="D55" i="5"/>
  <c r="I66" i="5"/>
  <c r="D108" i="5" s="1"/>
  <c r="F108" i="5" s="1"/>
  <c r="F91" i="5"/>
  <c r="D109" i="5" s="1"/>
  <c r="F109" i="5" s="1"/>
  <c r="F110" i="5" s="1"/>
  <c r="D44" i="5"/>
  <c r="C56" i="1"/>
  <c r="C43" i="1"/>
  <c r="C33" i="1"/>
  <c r="F90" i="1" l="1"/>
  <c r="F91" i="1"/>
  <c r="F92" i="1"/>
  <c r="F89" i="1"/>
  <c r="D53" i="1"/>
  <c r="D50" i="1"/>
  <c r="D41" i="1"/>
  <c r="D42" i="1"/>
  <c r="D56" i="1" l="1"/>
  <c r="RI54" i="1" s="1"/>
  <c r="F46" i="1" s="1"/>
  <c r="I46" i="1" s="1"/>
  <c r="F93" i="1"/>
  <c r="E94" i="1" s="1"/>
  <c r="D9" i="11" s="1"/>
  <c r="D43" i="1"/>
  <c r="D44" i="1" s="1"/>
  <c r="D32" i="1"/>
  <c r="D31" i="1"/>
  <c r="D25" i="1"/>
  <c r="D24" i="1"/>
  <c r="D13" i="1"/>
  <c r="D10" i="1"/>
  <c r="D111" i="1" l="1"/>
  <c r="F111" i="1" s="1"/>
  <c r="D33" i="1"/>
  <c r="D26" i="1"/>
  <c r="D28" i="1" s="1"/>
  <c r="D16" i="1"/>
  <c r="D20" i="1" s="1"/>
  <c r="F7" i="1" s="1"/>
  <c r="I7" i="1" s="1"/>
  <c r="D36" i="1" l="1"/>
  <c r="D45" i="1" s="1"/>
  <c r="C45" i="1" s="1"/>
  <c r="F21" i="1" l="1"/>
  <c r="I21" i="1" s="1"/>
  <c r="I67" i="1" s="1"/>
  <c r="E68" i="1" s="1"/>
  <c r="B11" i="11" l="1"/>
  <c r="D8" i="11"/>
  <c r="D110" i="1"/>
  <c r="F110" i="1" s="1"/>
  <c r="F112" i="1" s="1"/>
  <c r="E113" i="1" s="1"/>
  <c r="D10" i="11" s="1"/>
</calcChain>
</file>

<file path=xl/sharedStrings.xml><?xml version="1.0" encoding="utf-8"?>
<sst xmlns="http://schemas.openxmlformats.org/spreadsheetml/2006/main" count="465" uniqueCount="205">
  <si>
    <t>SBM SCORING MATRIX VALIDATION FORM</t>
  </si>
  <si>
    <t>Step 1: Determine Performance Improvement (60%)</t>
  </si>
  <si>
    <t>Thematic Area</t>
  </si>
  <si>
    <t>Performance</t>
  </si>
  <si>
    <t xml:space="preserve">Rating &amp; Equivalent </t>
  </si>
  <si>
    <t>Computation</t>
  </si>
  <si>
    <t>Results</t>
  </si>
  <si>
    <t>enrolment</t>
  </si>
  <si>
    <t xml:space="preserve"> Indicators</t>
  </si>
  <si>
    <t>Points</t>
  </si>
  <si>
    <t>Access (45%)</t>
  </si>
  <si>
    <t>Enrolment Increase</t>
  </si>
  <si>
    <t>% of Inc.</t>
  </si>
  <si>
    <t>A. ENROLMENT INCREASE</t>
  </si>
  <si>
    <t>x</t>
  </si>
  <si>
    <t>SY 2010-11</t>
  </si>
  <si>
    <r>
      <t>1 – Marginal</t>
    </r>
    <r>
      <rPr>
        <sz val="8"/>
        <color theme="1"/>
        <rFont val="Arial"/>
        <family val="2"/>
      </rPr>
      <t xml:space="preserve">: At least 3% increase </t>
    </r>
  </si>
  <si>
    <t xml:space="preserve">      (3.0 – 4.99%)</t>
  </si>
  <si>
    <t>SY 2011-12</t>
  </si>
  <si>
    <r>
      <t>2 – Average</t>
    </r>
    <r>
      <rPr>
        <sz val="8"/>
        <color theme="1"/>
        <rFont val="Arial"/>
        <family val="2"/>
      </rPr>
      <t xml:space="preserve">: At least 5% increase </t>
    </r>
  </si>
  <si>
    <t xml:space="preserve">      (5.0  - 6.99%)  </t>
  </si>
  <si>
    <r>
      <t>3 – High</t>
    </r>
    <r>
      <rPr>
        <sz val="8"/>
        <color theme="1"/>
        <rFont val="Arial"/>
        <family val="2"/>
      </rPr>
      <t>: At least 7% increase</t>
    </r>
  </si>
  <si>
    <t>SY 2012-13</t>
  </si>
  <si>
    <t xml:space="preserve">      (7.0 % – up)</t>
  </si>
  <si>
    <t>B. Justification based on Community Mapping</t>
  </si>
  <si>
    <r>
      <t>1 – Marginal</t>
    </r>
    <r>
      <rPr>
        <sz val="8"/>
        <color theme="1"/>
        <rFont val="Arial"/>
        <family val="2"/>
      </rPr>
      <t xml:space="preserve">: At least 85% increase </t>
    </r>
  </si>
  <si>
    <t xml:space="preserve"> Ave.  </t>
  </si>
  <si>
    <r>
      <t xml:space="preserve">      </t>
    </r>
    <r>
      <rPr>
        <b/>
        <sz val="8"/>
        <color rgb="FF0070C0"/>
        <rFont val="Arial"/>
        <family val="2"/>
      </rPr>
      <t>(85 – 89.99%)</t>
    </r>
  </si>
  <si>
    <r>
      <t>2 – Average</t>
    </r>
    <r>
      <rPr>
        <sz val="8"/>
        <color theme="1"/>
        <rFont val="Arial"/>
        <family val="2"/>
      </rPr>
      <t xml:space="preserve">: At least 90% increase </t>
    </r>
  </si>
  <si>
    <t xml:space="preserve">      (90 – 94.99%)</t>
  </si>
  <si>
    <r>
      <t>3 – High</t>
    </r>
    <r>
      <rPr>
        <sz val="8"/>
        <color theme="1"/>
        <rFont val="Arial"/>
        <family val="2"/>
      </rPr>
      <t xml:space="preserve">: At least 95% increase </t>
    </r>
  </si>
  <si>
    <t xml:space="preserve">      (95% – up)</t>
  </si>
  <si>
    <t>Efficiency  (25%)</t>
  </si>
  <si>
    <t>Dropout Rate</t>
  </si>
  <si>
    <t>% of Dec.</t>
  </si>
  <si>
    <t>Baseline: 7.06</t>
  </si>
  <si>
    <t>drop-out</t>
  </si>
  <si>
    <r>
      <t xml:space="preserve">1 – Marginal: </t>
    </r>
    <r>
      <rPr>
        <sz val="8.5"/>
        <color theme="1"/>
        <rFont val="Arial"/>
        <family val="2"/>
      </rPr>
      <t>At most 2% decrease</t>
    </r>
  </si>
  <si>
    <t xml:space="preserve">      (0.01 - 2.0)</t>
  </si>
  <si>
    <r>
      <t xml:space="preserve">2 – Average: </t>
    </r>
    <r>
      <rPr>
        <sz val="8.5"/>
        <color theme="1"/>
        <rFont val="Arial"/>
        <family val="2"/>
      </rPr>
      <t>At most 4% decrease</t>
    </r>
  </si>
  <si>
    <t xml:space="preserve">      (2.01 – 4.0)</t>
  </si>
  <si>
    <t>Average:</t>
  </si>
  <si>
    <r>
      <t xml:space="preserve">3 – High: </t>
    </r>
    <r>
      <rPr>
        <sz val="8.5"/>
        <color theme="1"/>
        <rFont val="Arial"/>
        <family val="2"/>
      </rPr>
      <t>Has 0 DR or more than 4%</t>
    </r>
  </si>
  <si>
    <r>
      <t xml:space="preserve">      decrease </t>
    </r>
    <r>
      <rPr>
        <b/>
        <sz val="8.5"/>
        <color rgb="FF0070C0"/>
        <rFont val="Arial"/>
        <family val="2"/>
      </rPr>
      <t>(4.01 – up)</t>
    </r>
  </si>
  <si>
    <t>Completion Rate:</t>
  </si>
  <si>
    <t>Baseline: 75%</t>
  </si>
  <si>
    <t>completion</t>
  </si>
  <si>
    <r>
      <t>1 – Marginal</t>
    </r>
    <r>
      <rPr>
        <sz val="8.5"/>
        <color theme="1"/>
        <rFont val="Arial"/>
        <family val="2"/>
      </rPr>
      <t>: At least 5% Increase</t>
    </r>
  </si>
  <si>
    <t xml:space="preserve">      (5.0 – 6.99%)</t>
  </si>
  <si>
    <r>
      <t>2 – Average</t>
    </r>
    <r>
      <rPr>
        <sz val="8.5"/>
        <color theme="1"/>
        <rFont val="Arial"/>
        <family val="2"/>
      </rPr>
      <t>: At least 7% Increase</t>
    </r>
  </si>
  <si>
    <t xml:space="preserve">Average: </t>
  </si>
  <si>
    <t xml:space="preserve">      (7.0 – 9.99%)</t>
  </si>
  <si>
    <r>
      <t>3 – High</t>
    </r>
    <r>
      <rPr>
        <sz val="8.5"/>
        <color theme="1"/>
        <rFont val="Arial"/>
        <family val="2"/>
      </rPr>
      <t xml:space="preserve">: At least 10% Increase </t>
    </r>
  </si>
  <si>
    <r>
      <t xml:space="preserve">      (10% - up)</t>
    </r>
    <r>
      <rPr>
        <sz val="8.5"/>
        <color theme="1"/>
        <rFont val="Arial"/>
        <family val="2"/>
      </rPr>
      <t xml:space="preserve"> or an ave. of 95% CR</t>
    </r>
  </si>
  <si>
    <t>Cohort Survival Rate</t>
  </si>
  <si>
    <t>Baseline 75%:</t>
  </si>
  <si>
    <t>cohort survival</t>
  </si>
  <si>
    <r>
      <t xml:space="preserve">1 – Marginal: </t>
    </r>
    <r>
      <rPr>
        <sz val="8.5"/>
        <color theme="1"/>
        <rFont val="Arial"/>
        <family val="2"/>
      </rPr>
      <t>At least 5% Increase</t>
    </r>
  </si>
  <si>
    <r>
      <t xml:space="preserve">2 – Average: </t>
    </r>
    <r>
      <rPr>
        <sz val="8.5"/>
        <color theme="1"/>
        <rFont val="Arial"/>
        <family val="2"/>
      </rPr>
      <t>At least 7% Increase</t>
    </r>
  </si>
  <si>
    <r>
      <t xml:space="preserve">      </t>
    </r>
    <r>
      <rPr>
        <b/>
        <sz val="8.5"/>
        <color rgb="FF0070C0"/>
        <rFont val="Arial"/>
        <family val="2"/>
      </rPr>
      <t>(7.0 – 9.99%)</t>
    </r>
  </si>
  <si>
    <r>
      <t xml:space="preserve">3 – High: </t>
    </r>
    <r>
      <rPr>
        <sz val="8.5"/>
        <color theme="1"/>
        <rFont val="Arial"/>
        <family val="2"/>
      </rPr>
      <t xml:space="preserve">At least 10% Increase </t>
    </r>
    <r>
      <rPr>
        <b/>
        <sz val="8.5"/>
        <color rgb="FF0070C0"/>
        <rFont val="Arial"/>
        <family val="2"/>
      </rPr>
      <t xml:space="preserve">    </t>
    </r>
  </si>
  <si>
    <r>
      <t xml:space="preserve">      (10% - up)</t>
    </r>
    <r>
      <rPr>
        <sz val="8.5"/>
        <color theme="1"/>
        <rFont val="Arial"/>
        <family val="2"/>
      </rPr>
      <t xml:space="preserve"> or an ave. of 95% CSR</t>
    </r>
  </si>
  <si>
    <t>Sub-total:</t>
  </si>
  <si>
    <t>Quality   (30%)</t>
  </si>
  <si>
    <t>NAT MPS</t>
  </si>
  <si>
    <t>OPTION 1: Get % of Increase</t>
  </si>
  <si>
    <t>Elementary: Baseline: 67%</t>
  </si>
  <si>
    <t>nat</t>
  </si>
  <si>
    <r>
      <t xml:space="preserve">1 - Marginal: </t>
    </r>
    <r>
      <rPr>
        <sz val="8"/>
        <color theme="1"/>
        <rFont val="Arial"/>
        <family val="2"/>
      </rPr>
      <t>At least 2% increase</t>
    </r>
  </si>
  <si>
    <r>
      <t xml:space="preserve">     </t>
    </r>
    <r>
      <rPr>
        <b/>
        <sz val="8"/>
        <color rgb="FF0070C0"/>
        <rFont val="Arial"/>
        <family val="2"/>
      </rPr>
      <t>(2.0 – 4.99%)</t>
    </r>
  </si>
  <si>
    <r>
      <t xml:space="preserve">2 – Average: </t>
    </r>
    <r>
      <rPr>
        <sz val="8"/>
        <color theme="1"/>
        <rFont val="Arial"/>
        <family val="2"/>
      </rPr>
      <t>At least 5% increase</t>
    </r>
  </si>
  <si>
    <r>
      <t xml:space="preserve">      </t>
    </r>
    <r>
      <rPr>
        <b/>
        <sz val="8"/>
        <color rgb="FF0070C0"/>
        <rFont val="Arial"/>
        <family val="2"/>
      </rPr>
      <t>(5.0 – 6.99%)</t>
    </r>
  </si>
  <si>
    <r>
      <t xml:space="preserve">3 – High: </t>
    </r>
    <r>
      <rPr>
        <sz val="8"/>
        <color theme="1"/>
        <rFont val="Arial"/>
        <family val="2"/>
      </rPr>
      <t>At least 7% increase</t>
    </r>
  </si>
  <si>
    <r>
      <t xml:space="preserve">      </t>
    </r>
    <r>
      <rPr>
        <b/>
        <sz val="8"/>
        <color rgb="FF0070C0"/>
        <rFont val="Arial"/>
        <family val="2"/>
      </rPr>
      <t>(7.0% - up)</t>
    </r>
    <r>
      <rPr>
        <sz val="8"/>
        <color theme="1"/>
        <rFont val="Arial"/>
        <family val="2"/>
      </rPr>
      <t xml:space="preserve"> or at least an ave. </t>
    </r>
  </si>
  <si>
    <t xml:space="preserve">      of 75% MPS </t>
  </si>
  <si>
    <t xml:space="preserve">Secondary: Baseline: 48% </t>
  </si>
  <si>
    <t xml:space="preserve">Average:  </t>
  </si>
  <si>
    <r>
      <t xml:space="preserve">1 - Marginal: </t>
    </r>
    <r>
      <rPr>
        <sz val="8"/>
        <color theme="1"/>
        <rFont val="Arial"/>
        <family val="2"/>
      </rPr>
      <t>At least 7% increase</t>
    </r>
  </si>
  <si>
    <r>
      <t xml:space="preserve">     </t>
    </r>
    <r>
      <rPr>
        <b/>
        <sz val="8"/>
        <color rgb="FF0070C0"/>
        <rFont val="Arial"/>
        <family val="2"/>
      </rPr>
      <t>(7.0 – 7.99%)</t>
    </r>
  </si>
  <si>
    <t>2 – Average: At least 8% increase</t>
  </si>
  <si>
    <r>
      <t xml:space="preserve">    </t>
    </r>
    <r>
      <rPr>
        <sz val="8"/>
        <color theme="1"/>
        <rFont val="Arial"/>
        <family val="2"/>
      </rPr>
      <t xml:space="preserve"> </t>
    </r>
    <r>
      <rPr>
        <b/>
        <sz val="8"/>
        <color rgb="FF0070C0"/>
        <rFont val="Arial"/>
        <family val="2"/>
      </rPr>
      <t>(8.0 – 9.99%)</t>
    </r>
  </si>
  <si>
    <t xml:space="preserve">3 – High: At least 10% Increase </t>
  </si>
  <si>
    <r>
      <t xml:space="preserve">     </t>
    </r>
    <r>
      <rPr>
        <b/>
        <sz val="8"/>
        <color rgb="FF0070C0"/>
        <rFont val="Arial"/>
        <family val="2"/>
      </rPr>
      <t>(10% - up)</t>
    </r>
    <r>
      <rPr>
        <b/>
        <sz val="8"/>
        <color theme="1"/>
        <rFont val="Arial"/>
        <family val="2"/>
      </rPr>
      <t xml:space="preserve"> </t>
    </r>
  </si>
  <si>
    <t xml:space="preserve">     or at least an ave. of 75% MPS</t>
  </si>
  <si>
    <t>OPTION 2: Get the MPS Average</t>
  </si>
  <si>
    <r>
      <t xml:space="preserve">1 – Marginal  : </t>
    </r>
    <r>
      <rPr>
        <sz val="8"/>
        <color theme="1"/>
        <rFont val="Arial"/>
        <family val="2"/>
      </rPr>
      <t>26 – 50%</t>
    </r>
  </si>
  <si>
    <r>
      <t xml:space="preserve">2 – Average   : </t>
    </r>
    <r>
      <rPr>
        <sz val="8"/>
        <color theme="1"/>
        <rFont val="Arial"/>
        <family val="2"/>
      </rPr>
      <t>51 – 75%</t>
    </r>
  </si>
  <si>
    <r>
      <t xml:space="preserve">3 – High         : </t>
    </r>
    <r>
      <rPr>
        <sz val="8"/>
        <color theme="1"/>
        <rFont val="Arial"/>
        <family val="2"/>
      </rPr>
      <t>76 – 100%</t>
    </r>
  </si>
  <si>
    <t xml:space="preserve">Sub-total: </t>
  </si>
  <si>
    <t>Interpretation</t>
  </si>
  <si>
    <t>Good</t>
  </si>
  <si>
    <t>Better</t>
  </si>
  <si>
    <t>Best</t>
  </si>
  <si>
    <t>Legend:</t>
  </si>
  <si>
    <t>Numerical Rating Scale</t>
  </si>
  <si>
    <t>Description</t>
  </si>
  <si>
    <t>0.50 – 1.49</t>
  </si>
  <si>
    <t>1.50 – 2.49</t>
  </si>
  <si>
    <t>2.50 – 3.00</t>
  </si>
  <si>
    <t>Note: Only Schools having a Performance Improvement of “Better” can apply to the Division for SBM Validation.</t>
  </si>
  <si>
    <t>Step 2: Compute for validated SBM Assessment Scores (40%)</t>
  </si>
  <si>
    <t>SBM Principles</t>
  </si>
  <si>
    <t>Weight</t>
  </si>
  <si>
    <t>Cumulative Scores of Validators per Principle Computation</t>
  </si>
  <si>
    <t>Leadership</t>
  </si>
  <si>
    <t>Curriculum &amp; Learning</t>
  </si>
  <si>
    <t>Accountability</t>
  </si>
  <si>
    <t>Resource Management</t>
  </si>
  <si>
    <t>Subtotal</t>
  </si>
  <si>
    <t>Step 3: Compute for Final Rating</t>
  </si>
  <si>
    <t>Areas</t>
  </si>
  <si>
    <t>A. Performance Improvement</t>
  </si>
  <si>
    <t>B. SBM Assessment Score (DOD)</t>
  </si>
  <si>
    <t>TOTAL</t>
  </si>
  <si>
    <t>Interpretation:</t>
  </si>
  <si>
    <t>Developing</t>
  </si>
  <si>
    <t xml:space="preserve">  </t>
  </si>
  <si>
    <t>Maturing</t>
  </si>
  <si>
    <t>Description of SBM Level of Practice:</t>
  </si>
  <si>
    <t>2.50 – 3.0</t>
  </si>
  <si>
    <t>Advanced</t>
  </si>
  <si>
    <t>Note: For Operational Try-out</t>
  </si>
  <si>
    <r>
      <t xml:space="preserve">Name of School: </t>
    </r>
    <r>
      <rPr>
        <b/>
        <u/>
        <sz val="10"/>
        <color theme="1"/>
        <rFont val="Arial"/>
        <family val="2"/>
      </rPr>
      <t>________________________</t>
    </r>
  </si>
  <si>
    <r>
      <t xml:space="preserve">Division: </t>
    </r>
    <r>
      <rPr>
        <b/>
        <u/>
        <sz val="9"/>
        <color theme="1"/>
        <rFont val="Arial"/>
        <family val="2"/>
      </rPr>
      <t>____________</t>
    </r>
  </si>
  <si>
    <t>Developing (Level I)</t>
  </si>
  <si>
    <t>Maturing  (Level) II</t>
  </si>
  <si>
    <t>Advanced  (Level III)</t>
  </si>
  <si>
    <t>Average: (2.95 + 1.85) / 2</t>
  </si>
  <si>
    <t>Average: 95.35</t>
  </si>
  <si>
    <t xml:space="preserve">              </t>
  </si>
  <si>
    <t>(Level I)</t>
  </si>
  <si>
    <t>(Level II)</t>
  </si>
  <si>
    <t xml:space="preserve">Advanced </t>
  </si>
  <si>
    <t>(Level III)</t>
  </si>
  <si>
    <t>Division:</t>
  </si>
  <si>
    <t xml:space="preserve">Name of School: </t>
  </si>
  <si>
    <t xml:space="preserve">Enrolment </t>
  </si>
  <si>
    <t xml:space="preserve">SBM-PASBE DCT REPORT ON THE OPERATIONAL TRY-OUT OF THE REVISED SBM ASSESSMENT PROCESS &amp; TOOL </t>
  </si>
  <si>
    <t>I. OVERALL ASSESSMENT OF THE SAMPLE SCHOOL</t>
  </si>
  <si>
    <t>A. Final Rating</t>
  </si>
  <si>
    <t>B. Recommendations for Continuous Improvement of the School</t>
  </si>
  <si>
    <t>AREAS</t>
  </si>
  <si>
    <t>RECOMMENDATIONS (ACTION PROGRAMS)</t>
  </si>
  <si>
    <t>I.</t>
  </si>
  <si>
    <t>Performance Improvement</t>
  </si>
  <si>
    <t>A.</t>
  </si>
  <si>
    <t>Access</t>
  </si>
  <si>
    <t>B.</t>
  </si>
  <si>
    <t>Efficiency</t>
  </si>
  <si>
    <t>C.</t>
  </si>
  <si>
    <t>Quality</t>
  </si>
  <si>
    <t>II.</t>
  </si>
  <si>
    <t>SBM PRINCIPLES</t>
  </si>
  <si>
    <t>Leadership &amp; Governance</t>
  </si>
  <si>
    <t xml:space="preserve">B. </t>
  </si>
  <si>
    <t xml:space="preserve">Curriculum &amp; Instruction </t>
  </si>
  <si>
    <t xml:space="preserve">C. </t>
  </si>
  <si>
    <t xml:space="preserve">Accountability &amp; Continuous Improvement </t>
  </si>
  <si>
    <t>D.</t>
  </si>
  <si>
    <t xml:space="preserve">Resource Management </t>
  </si>
  <si>
    <t>II. COMMENTS &amp; SUGGESTIONS TO ENHANCE THE SBM PROCESS &amp; TOOL</t>
  </si>
  <si>
    <t>FEEDBACK</t>
  </si>
  <si>
    <t>PROCESS</t>
  </si>
  <si>
    <t>TOOL</t>
  </si>
  <si>
    <t>COMMENTS</t>
  </si>
  <si>
    <t>SUGGESTIONS</t>
  </si>
  <si>
    <t xml:space="preserve">III. MAJOR ISSUES / OPPORTUNITIES IN THE INSTITUTIONALIZATION OF SBM-PASBE </t>
  </si>
  <si>
    <t>AREAS OF CONCERNS</t>
  </si>
  <si>
    <t>ISSUES</t>
  </si>
  <si>
    <t>OPPORTUNITIES</t>
  </si>
  <si>
    <t>Advocacy</t>
  </si>
  <si>
    <t>Training</t>
  </si>
  <si>
    <t>Validation / Accreditation Process</t>
  </si>
  <si>
    <t>Provision of Technical Assistance to Schools</t>
  </si>
  <si>
    <t>Sustainability</t>
  </si>
  <si>
    <t>Other (Specify):</t>
  </si>
  <si>
    <t>IV. Recommendations: Input to Regional Technical Assistance Plan &amp; Policy Directions</t>
  </si>
  <si>
    <t>RECOMMENDATIONS</t>
  </si>
  <si>
    <t>Prepared by: SBM-PASBE DCT OF THE DIVISION OF _____________________________</t>
  </si>
  <si>
    <t>_________________________________</t>
  </si>
  <si>
    <t>SBM e-tool</t>
  </si>
  <si>
    <t>GRAPHS</t>
  </si>
  <si>
    <t>QUALITY:</t>
  </si>
  <si>
    <t>EFFICIENCY:</t>
  </si>
  <si>
    <t>ACCESS:</t>
  </si>
  <si>
    <t>a</t>
  </si>
  <si>
    <t xml:space="preserve"> </t>
  </si>
  <si>
    <t>rra/2013</t>
  </si>
  <si>
    <t>Efficiency:</t>
  </si>
  <si>
    <t xml:space="preserve">            Put all  data in the light green colored box.</t>
  </si>
  <si>
    <t>Baseline: 7.06%</t>
  </si>
  <si>
    <t>Quality:</t>
  </si>
  <si>
    <r>
      <t xml:space="preserve">           </t>
    </r>
    <r>
      <rPr>
        <b/>
        <i/>
        <u/>
        <sz val="11"/>
        <color theme="1"/>
        <rFont val="Calibri"/>
        <family val="2"/>
        <scheme val="minor"/>
      </rPr>
      <t xml:space="preserve">Completion and Cohort Survival </t>
    </r>
    <r>
      <rPr>
        <sz val="11"/>
        <color theme="1"/>
        <rFont val="Calibri"/>
        <family val="2"/>
        <scheme val="minor"/>
      </rPr>
      <t>= If the average is less than 75% put zero (</t>
    </r>
    <r>
      <rPr>
        <b/>
        <i/>
        <sz val="12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), if more than 75% and less than 95% don't make any changes, and if 95% or up put (</t>
    </r>
    <r>
      <rPr>
        <b/>
        <i/>
        <sz val="12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in the orange box.</t>
    </r>
  </si>
  <si>
    <r>
      <t xml:space="preserve">           </t>
    </r>
    <r>
      <rPr>
        <b/>
        <i/>
        <u/>
        <sz val="11"/>
        <color theme="1"/>
        <rFont val="Calibri"/>
        <family val="2"/>
        <scheme val="minor"/>
      </rPr>
      <t xml:space="preserve">Drop-out </t>
    </r>
    <r>
      <rPr>
        <sz val="11"/>
        <color theme="1"/>
        <rFont val="Calibri"/>
        <family val="2"/>
        <scheme val="minor"/>
      </rPr>
      <t>= If the average is more than the baseline (7.06%) put zero (</t>
    </r>
    <r>
      <rPr>
        <b/>
        <i/>
        <sz val="12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 in the orange box.</t>
    </r>
  </si>
  <si>
    <t>Option 1</t>
  </si>
  <si>
    <t>Option 2</t>
  </si>
  <si>
    <t>Marginal: 26 – 50%                          Average: 51 – 75%                                      High: 76 – 100%</t>
  </si>
  <si>
    <r>
      <t xml:space="preserve">          Get the MPS Average then; put one (</t>
    </r>
    <r>
      <rPr>
        <b/>
        <i/>
        <sz val="12"/>
        <color theme="1"/>
        <rFont val="Calibri"/>
        <family val="2"/>
      </rPr>
      <t>1</t>
    </r>
    <r>
      <rPr>
        <sz val="11"/>
        <color theme="1"/>
        <rFont val="Calibri"/>
        <family val="2"/>
      </rPr>
      <t>) for Marginal, two (</t>
    </r>
    <r>
      <rPr>
        <b/>
        <i/>
        <sz val="12"/>
        <color theme="1"/>
        <rFont val="Calibri"/>
        <family val="2"/>
      </rPr>
      <t>2</t>
    </r>
    <r>
      <rPr>
        <sz val="11"/>
        <color theme="1"/>
        <rFont val="Calibri"/>
        <family val="2"/>
      </rPr>
      <t>) for Average, and three (</t>
    </r>
    <r>
      <rPr>
        <b/>
        <i/>
        <sz val="12"/>
        <color theme="1"/>
        <rFont val="Calibri"/>
        <family val="2"/>
      </rPr>
      <t>3</t>
    </r>
    <r>
      <rPr>
        <sz val="11"/>
        <color theme="1"/>
        <rFont val="Calibri"/>
        <family val="2"/>
      </rPr>
      <t>) for High, in the orange box.</t>
    </r>
  </si>
  <si>
    <r>
      <t xml:space="preserve">            </t>
    </r>
    <r>
      <rPr>
        <b/>
        <i/>
        <sz val="11"/>
        <color theme="1"/>
        <rFont val="Calibri"/>
        <family val="2"/>
        <scheme val="minor"/>
      </rPr>
      <t>NAT (National Achievement Test)</t>
    </r>
    <r>
      <rPr>
        <sz val="11"/>
        <color theme="1"/>
        <rFont val="Calibri"/>
        <family val="2"/>
        <scheme val="minor"/>
      </rPr>
      <t xml:space="preserve"> = if the average is less than 67% for the Elementary, and 48% in the Secondary put zero (</t>
    </r>
    <r>
      <rPr>
        <b/>
        <i/>
        <sz val="12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). Don't make any changes if the average is more than the baseline, and if the average is 75% and up put three (</t>
    </r>
    <r>
      <rPr>
        <b/>
        <i/>
        <sz val="12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), in the orange box.</t>
    </r>
  </si>
  <si>
    <t>____________________________</t>
  </si>
  <si>
    <t>Member</t>
  </si>
  <si>
    <t>Chairman</t>
  </si>
  <si>
    <t>SY 2014-15</t>
  </si>
  <si>
    <t>SY 2015-16</t>
  </si>
  <si>
    <t>SY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</si>
</sst>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"/>
    <numFmt numFmtId="165" formatCode="0.0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5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70C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8.5"/>
      <color rgb="FFFF0000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8.5"/>
      <color rgb="FF0070C0"/>
      <name val="Arial"/>
      <family val="2"/>
    </font>
    <font>
      <b/>
      <sz val="9"/>
      <color rgb="FF7F7F7F"/>
      <name val="Arial"/>
      <family val="2"/>
    </font>
    <font>
      <b/>
      <sz val="9"/>
      <color rgb="FFFFFFFF"/>
      <name val="Arial"/>
      <family val="2"/>
    </font>
    <font>
      <sz val="12"/>
      <color theme="1"/>
      <name val="Arial"/>
      <family val="2"/>
    </font>
    <font>
      <b/>
      <i/>
      <sz val="9"/>
      <color theme="1"/>
      <name val="Arial"/>
      <family val="2"/>
    </font>
    <font>
      <sz val="5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color theme="9" tint="-0.499984740745262"/>
      <name val="Arial"/>
      <family val="2"/>
    </font>
    <font>
      <b/>
      <sz val="8.5"/>
      <color theme="9" tint="-0.499984740745262"/>
      <name val="Arial"/>
      <family val="2"/>
    </font>
    <font>
      <b/>
      <sz val="9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sz val="11"/>
      <color theme="9" tint="-0.499984740745262"/>
      <name val="Calibri"/>
      <family val="2"/>
      <scheme val="minor"/>
    </font>
    <font>
      <b/>
      <sz val="7"/>
      <color rgb="FFFF0000"/>
      <name val="Arial"/>
      <family val="2"/>
    </font>
    <font>
      <sz val="12"/>
      <color theme="9" tint="-0.499984740745262"/>
      <name val="Arial"/>
      <family val="2"/>
    </font>
    <font>
      <b/>
      <sz val="11"/>
      <name val="Arial"/>
      <family val="2"/>
    </font>
    <font>
      <b/>
      <u/>
      <sz val="9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sz val="10"/>
      <color rgb="FFFFFF00"/>
      <name val="Arial Narrow"/>
      <family val="2"/>
    </font>
    <font>
      <b/>
      <sz val="9"/>
      <color rgb="FFFFFF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 Narrow"/>
      <family val="2"/>
    </font>
    <font>
      <b/>
      <sz val="14"/>
      <color theme="1"/>
      <name val="Gill Sans MT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b/>
      <sz val="12"/>
      <color rgb="FFFFFFFF"/>
      <name val="Gill Sans MT"/>
      <family val="2"/>
    </font>
    <font>
      <b/>
      <i/>
      <sz val="11"/>
      <color theme="1"/>
      <name val="Gill Sans MT"/>
      <family val="2"/>
    </font>
    <font>
      <i/>
      <sz val="11"/>
      <color theme="1"/>
      <name val="Gill Sans MT"/>
      <family val="2"/>
    </font>
    <font>
      <sz val="5"/>
      <color theme="1"/>
      <name val="Gill Sans MT"/>
      <family val="2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4"/>
      <color theme="1"/>
      <name val="Agent Orange"/>
    </font>
    <font>
      <sz val="14"/>
      <color theme="1"/>
      <name val="Agent Orange"/>
    </font>
    <font>
      <b/>
      <sz val="26"/>
      <color rgb="FFFF0000"/>
      <name val="Agent Orange"/>
    </font>
    <font>
      <b/>
      <sz val="14"/>
      <color theme="0"/>
      <name val="Agent Orange"/>
    </font>
    <font>
      <b/>
      <sz val="150"/>
      <color theme="0"/>
      <name val="Calibri"/>
      <family val="2"/>
      <scheme val="minor"/>
    </font>
    <font>
      <sz val="6"/>
      <color theme="1"/>
      <name val="Agent Orange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u/>
      <sz val="12"/>
      <color theme="1"/>
      <name val="Gill Sans MT"/>
      <family val="2"/>
    </font>
    <font>
      <u/>
      <sz val="12"/>
      <color theme="1"/>
      <name val="Gill Sans MT"/>
      <family val="2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" fillId="6" borderId="3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indent="10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0" fillId="0" borderId="15" xfId="0" applyBorder="1"/>
    <xf numFmtId="0" fontId="9" fillId="3" borderId="12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justify" vertical="center" wrapText="1"/>
    </xf>
    <xf numFmtId="0" fontId="19" fillId="0" borderId="35" xfId="0" applyFont="1" applyBorder="1" applyAlignment="1">
      <alignment horizontal="justify" vertical="center" wrapText="1"/>
    </xf>
    <xf numFmtId="0" fontId="21" fillId="0" borderId="35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19" fillId="0" borderId="35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3" fillId="0" borderId="35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9" fontId="24" fillId="0" borderId="44" xfId="0" applyNumberFormat="1" applyFont="1" applyBorder="1" applyAlignment="1">
      <alignment horizontal="center" vertical="center" wrapText="1"/>
    </xf>
    <xf numFmtId="9" fontId="24" fillId="0" borderId="45" xfId="0" applyNumberFormat="1" applyFont="1" applyBorder="1" applyAlignment="1">
      <alignment horizontal="center" vertical="center" wrapText="1"/>
    </xf>
    <xf numFmtId="9" fontId="3" fillId="6" borderId="1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vertical="center" wrapText="1"/>
    </xf>
    <xf numFmtId="0" fontId="36" fillId="0" borderId="15" xfId="0" applyFont="1" applyBorder="1"/>
    <xf numFmtId="10" fontId="35" fillId="6" borderId="19" xfId="1" applyNumberFormat="1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7" fillId="0" borderId="35" xfId="0" applyFont="1" applyBorder="1" applyAlignment="1">
      <alignment horizontal="justify"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2" fontId="15" fillId="0" borderId="8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9" fillId="5" borderId="39" xfId="0" applyFont="1" applyFill="1" applyBorder="1" applyAlignment="1">
      <alignment vertical="center" wrapText="1"/>
    </xf>
    <xf numFmtId="0" fontId="7" fillId="0" borderId="19" xfId="0" applyFont="1" applyBorder="1" applyAlignment="1">
      <alignment vertical="top" wrapText="1"/>
    </xf>
    <xf numFmtId="0" fontId="5" fillId="6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3" fillId="6" borderId="35" xfId="0" applyFont="1" applyFill="1" applyBorder="1" applyAlignment="1">
      <alignment horizontal="left" vertical="center" wrapText="1"/>
    </xf>
    <xf numFmtId="0" fontId="14" fillId="0" borderId="0" xfId="0" applyFont="1" applyBorder="1"/>
    <xf numFmtId="0" fontId="42" fillId="0" borderId="0" xfId="0" applyFont="1" applyBorder="1"/>
    <xf numFmtId="0" fontId="43" fillId="0" borderId="0" xfId="0" applyFont="1" applyFill="1" applyBorder="1"/>
    <xf numFmtId="0" fontId="0" fillId="0" borderId="0" xfId="0" applyFont="1" applyBorder="1"/>
    <xf numFmtId="0" fontId="43" fillId="0" borderId="0" xfId="0" applyFont="1" applyBorder="1"/>
    <xf numFmtId="2" fontId="14" fillId="0" borderId="0" xfId="0" applyNumberFormat="1" applyFont="1" applyFill="1" applyBorder="1"/>
    <xf numFmtId="2" fontId="43" fillId="0" borderId="0" xfId="0" applyNumberFormat="1" applyFont="1" applyFill="1" applyBorder="1"/>
    <xf numFmtId="9" fontId="14" fillId="0" borderId="0" xfId="1" applyFont="1" applyFill="1" applyBorder="1"/>
    <xf numFmtId="10" fontId="14" fillId="0" borderId="0" xfId="1" applyNumberFormat="1" applyFont="1" applyFill="1" applyBorder="1"/>
    <xf numFmtId="9" fontId="43" fillId="0" borderId="0" xfId="1" applyFont="1" applyFill="1" applyBorder="1"/>
    <xf numFmtId="10" fontId="43" fillId="0" borderId="0" xfId="1" applyNumberFormat="1" applyFont="1" applyFill="1" applyBorder="1"/>
    <xf numFmtId="10" fontId="14" fillId="0" borderId="0" xfId="0" applyNumberFormat="1" applyFont="1" applyFill="1" applyBorder="1"/>
    <xf numFmtId="9" fontId="43" fillId="0" borderId="0" xfId="0" applyNumberFormat="1" applyFont="1" applyFill="1" applyBorder="1"/>
    <xf numFmtId="10" fontId="43" fillId="0" borderId="0" xfId="0" applyNumberFormat="1" applyFont="1" applyFill="1" applyBorder="1"/>
    <xf numFmtId="9" fontId="14" fillId="0" borderId="0" xfId="0" applyNumberFormat="1" applyFont="1" applyFill="1" applyBorder="1"/>
    <xf numFmtId="0" fontId="33" fillId="6" borderId="50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10" fontId="9" fillId="0" borderId="7" xfId="1" applyNumberFormat="1" applyFont="1" applyBorder="1" applyAlignment="1">
      <alignment horizontal="center" vertical="center" wrapText="1"/>
    </xf>
    <xf numFmtId="10" fontId="5" fillId="6" borderId="28" xfId="1" applyNumberFormat="1" applyFont="1" applyFill="1" applyBorder="1" applyAlignment="1">
      <alignment vertical="center" wrapText="1"/>
    </xf>
    <xf numFmtId="2" fontId="29" fillId="5" borderId="29" xfId="1" applyNumberFormat="1" applyFont="1" applyFill="1" applyBorder="1" applyAlignment="1">
      <alignment vertical="center" wrapText="1"/>
    </xf>
    <xf numFmtId="10" fontId="9" fillId="0" borderId="7" xfId="1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Fill="1" applyBorder="1"/>
    <xf numFmtId="164" fontId="3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5" fillId="5" borderId="0" xfId="0" applyFont="1" applyFill="1" applyBorder="1"/>
    <xf numFmtId="2" fontId="46" fillId="5" borderId="48" xfId="0" applyNumberFormat="1" applyFont="1" applyFill="1" applyBorder="1" applyAlignment="1">
      <alignment vertical="center" wrapText="1"/>
    </xf>
    <xf numFmtId="10" fontId="9" fillId="0" borderId="0" xfId="1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1" fillId="0" borderId="50" xfId="0" applyFont="1" applyBorder="1" applyAlignment="1">
      <alignment vertical="center" wrapText="1"/>
    </xf>
    <xf numFmtId="10" fontId="5" fillId="6" borderId="38" xfId="1" applyNumberFormat="1" applyFont="1" applyFill="1" applyBorder="1" applyAlignment="1">
      <alignment horizontal="center" vertical="center" wrapText="1"/>
    </xf>
    <xf numFmtId="0" fontId="36" fillId="0" borderId="19" xfId="0" applyFont="1" applyBorder="1"/>
    <xf numFmtId="0" fontId="35" fillId="6" borderId="3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9" xfId="0" applyBorder="1"/>
    <xf numFmtId="0" fontId="5" fillId="6" borderId="19" xfId="0" applyFont="1" applyFill="1" applyBorder="1" applyAlignment="1">
      <alignment horizontal="left" vertical="center" wrapText="1"/>
    </xf>
    <xf numFmtId="2" fontId="15" fillId="0" borderId="15" xfId="0" applyNumberFormat="1" applyFont="1" applyBorder="1" applyAlignment="1">
      <alignment vertical="center" wrapText="1"/>
    </xf>
    <xf numFmtId="2" fontId="39" fillId="6" borderId="25" xfId="0" applyNumberFormat="1" applyFont="1" applyFill="1" applyBorder="1" applyAlignment="1">
      <alignment horizontal="center" vertical="center" wrapText="1"/>
    </xf>
    <xf numFmtId="0" fontId="17" fillId="7" borderId="15" xfId="0" applyFont="1" applyFill="1" applyBorder="1" applyAlignment="1">
      <alignment vertical="center"/>
    </xf>
    <xf numFmtId="0" fontId="0" fillId="7" borderId="15" xfId="0" applyFill="1" applyBorder="1"/>
    <xf numFmtId="0" fontId="0" fillId="7" borderId="15" xfId="0" applyFont="1" applyFill="1" applyBorder="1"/>
    <xf numFmtId="0" fontId="15" fillId="4" borderId="12" xfId="0" applyFont="1" applyFill="1" applyBorder="1" applyAlignment="1">
      <alignment vertical="center" wrapText="1"/>
    </xf>
    <xf numFmtId="0" fontId="35" fillId="6" borderId="10" xfId="0" applyFont="1" applyFill="1" applyBorder="1" applyAlignment="1">
      <alignment vertical="center" wrapText="1"/>
    </xf>
    <xf numFmtId="10" fontId="29" fillId="5" borderId="29" xfId="1" applyNumberFormat="1" applyFont="1" applyFill="1" applyBorder="1" applyAlignment="1">
      <alignment vertical="center" wrapText="1"/>
    </xf>
    <xf numFmtId="0" fontId="39" fillId="6" borderId="25" xfId="0" applyFont="1" applyFill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44" fillId="8" borderId="0" xfId="0" applyFont="1" applyFill="1" applyBorder="1"/>
    <xf numFmtId="0" fontId="0" fillId="8" borderId="0" xfId="0" applyFill="1"/>
    <xf numFmtId="0" fontId="48" fillId="8" borderId="0" xfId="0" applyFont="1" applyFill="1" applyBorder="1" applyAlignment="1">
      <alignment vertical="center" wrapText="1"/>
    </xf>
    <xf numFmtId="10" fontId="48" fillId="8" borderId="0" xfId="0" applyNumberFormat="1" applyFont="1" applyFill="1" applyBorder="1" applyAlignment="1">
      <alignment vertical="center" wrapText="1"/>
    </xf>
    <xf numFmtId="10" fontId="48" fillId="8" borderId="0" xfId="1" applyNumberFormat="1" applyFont="1" applyFill="1" applyBorder="1" applyAlignment="1">
      <alignment vertical="center" wrapText="1"/>
    </xf>
    <xf numFmtId="10" fontId="35" fillId="6" borderId="18" xfId="1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10" fontId="35" fillId="0" borderId="43" xfId="1" applyNumberFormat="1" applyFont="1" applyFill="1" applyBorder="1" applyAlignment="1">
      <alignment vertical="center" wrapText="1"/>
    </xf>
    <xf numFmtId="0" fontId="57" fillId="0" borderId="0" xfId="0" applyFont="1" applyAlignment="1">
      <alignment horizontal="left" vertical="center" indent="10"/>
    </xf>
    <xf numFmtId="0" fontId="58" fillId="0" borderId="0" xfId="0" applyFont="1" applyAlignment="1">
      <alignment horizontal="left" vertical="center" indent="10"/>
    </xf>
    <xf numFmtId="0" fontId="53" fillId="0" borderId="0" xfId="0" applyFont="1" applyAlignment="1">
      <alignment horizontal="left" vertical="center" indent="10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9" borderId="1" xfId="0" applyFont="1" applyFill="1" applyBorder="1" applyAlignment="1">
      <alignment horizontal="left" vertical="center" wrapText="1"/>
    </xf>
    <xf numFmtId="0" fontId="55" fillId="9" borderId="4" xfId="0" applyFont="1" applyFill="1" applyBorder="1" applyAlignment="1">
      <alignment horizontal="left" vertical="center" wrapText="1"/>
    </xf>
    <xf numFmtId="0" fontId="53" fillId="0" borderId="3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6" fillId="0" borderId="1" xfId="0" applyFont="1" applyBorder="1" applyAlignment="1">
      <alignment horizontal="left" vertical="center" wrapText="1"/>
    </xf>
    <xf numFmtId="0" fontId="56" fillId="0" borderId="4" xfId="0" applyFont="1" applyBorder="1" applyAlignment="1">
      <alignment horizontal="left" vertical="center" wrapText="1"/>
    </xf>
    <xf numFmtId="0" fontId="57" fillId="0" borderId="3" xfId="0" applyFont="1" applyBorder="1" applyAlignment="1">
      <alignment horizontal="left" vertical="center" wrapText="1"/>
    </xf>
    <xf numFmtId="0" fontId="57" fillId="0" borderId="8" xfId="0" applyFont="1" applyBorder="1" applyAlignment="1">
      <alignment horizontal="left" vertical="center" wrapText="1"/>
    </xf>
    <xf numFmtId="0" fontId="59" fillId="10" borderId="3" xfId="0" applyFont="1" applyFill="1" applyBorder="1" applyAlignment="1">
      <alignment horizontal="left" vertical="center" wrapText="1"/>
    </xf>
    <xf numFmtId="0" fontId="59" fillId="10" borderId="8" xfId="0" applyFont="1" applyFill="1" applyBorder="1" applyAlignment="1">
      <alignment horizontal="left" vertical="center" wrapText="1"/>
    </xf>
    <xf numFmtId="0" fontId="54" fillId="10" borderId="1" xfId="0" applyFont="1" applyFill="1" applyBorder="1" applyAlignment="1">
      <alignment horizontal="left" vertical="center" wrapText="1"/>
    </xf>
    <xf numFmtId="0" fontId="54" fillId="10" borderId="4" xfId="0" applyFont="1" applyFill="1" applyBorder="1" applyAlignment="1">
      <alignment horizontal="left" vertical="center" wrapText="1"/>
    </xf>
    <xf numFmtId="0" fontId="54" fillId="0" borderId="3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54" fillId="0" borderId="8" xfId="0" applyFont="1" applyBorder="1" applyAlignment="1">
      <alignment horizontal="left" vertical="center" wrapText="1"/>
    </xf>
    <xf numFmtId="0" fontId="52" fillId="0" borderId="0" xfId="0" applyFont="1" applyAlignment="1">
      <alignment horizontal="right" vertical="center"/>
    </xf>
    <xf numFmtId="0" fontId="54" fillId="0" borderId="3" xfId="0" applyFont="1" applyBorder="1" applyAlignment="1">
      <alignment horizontal="left" vertical="center" wrapText="1"/>
    </xf>
    <xf numFmtId="0" fontId="59" fillId="0" borderId="2" xfId="0" applyFont="1" applyBorder="1" applyAlignment="1">
      <alignment horizontal="left" vertical="center" wrapText="1"/>
    </xf>
    <xf numFmtId="0" fontId="60" fillId="0" borderId="2" xfId="0" applyFont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4" fillId="0" borderId="24" xfId="0" applyFont="1" applyBorder="1" applyAlignment="1">
      <alignment horizontal="left" vertical="center" wrapText="1"/>
    </xf>
    <xf numFmtId="0" fontId="54" fillId="0" borderId="55" xfId="0" applyFont="1" applyBorder="1" applyAlignment="1">
      <alignment horizontal="left" vertical="center" wrapText="1"/>
    </xf>
    <xf numFmtId="0" fontId="54" fillId="0" borderId="56" xfId="0" applyFont="1" applyBorder="1" applyAlignment="1">
      <alignment horizontal="left" vertical="center" wrapText="1"/>
    </xf>
    <xf numFmtId="0" fontId="54" fillId="10" borderId="2" xfId="0" applyFont="1" applyFill="1" applyBorder="1" applyAlignment="1">
      <alignment horizontal="left" vertical="center" wrapText="1"/>
    </xf>
    <xf numFmtId="0" fontId="54" fillId="10" borderId="6" xfId="0" applyFont="1" applyFill="1" applyBorder="1" applyAlignment="1">
      <alignment horizontal="left" vertical="center" wrapText="1"/>
    </xf>
    <xf numFmtId="0" fontId="59" fillId="0" borderId="24" xfId="0" applyFont="1" applyBorder="1" applyAlignment="1">
      <alignment horizontal="left" vertical="center" wrapText="1"/>
    </xf>
    <xf numFmtId="0" fontId="59" fillId="0" borderId="55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0" fillId="12" borderId="0" xfId="0" applyFill="1"/>
    <xf numFmtId="0" fontId="62" fillId="12" borderId="0" xfId="0" applyFont="1" applyFill="1"/>
    <xf numFmtId="0" fontId="63" fillId="12" borderId="0" xfId="0" applyFont="1" applyFill="1" applyAlignment="1">
      <alignment horizontal="center" vertical="center"/>
    </xf>
    <xf numFmtId="0" fontId="64" fillId="13" borderId="57" xfId="0" applyFont="1" applyFill="1" applyBorder="1" applyAlignment="1">
      <alignment horizontal="center" vertical="center"/>
    </xf>
    <xf numFmtId="0" fontId="0" fillId="7" borderId="0" xfId="0" applyFill="1"/>
    <xf numFmtId="0" fontId="52" fillId="7" borderId="0" xfId="0" applyFont="1" applyFill="1" applyAlignment="1">
      <alignment vertical="center" wrapText="1"/>
    </xf>
    <xf numFmtId="0" fontId="61" fillId="7" borderId="0" xfId="0" applyFont="1" applyFill="1" applyAlignment="1">
      <alignment horizontal="center" vertical="center" wrapText="1"/>
    </xf>
    <xf numFmtId="0" fontId="44" fillId="8" borderId="0" xfId="0" applyFont="1" applyFill="1"/>
    <xf numFmtId="10" fontId="44" fillId="8" borderId="0" xfId="0" applyNumberFormat="1" applyFont="1" applyFill="1"/>
    <xf numFmtId="0" fontId="66" fillId="12" borderId="0" xfId="0" applyFont="1" applyFill="1"/>
    <xf numFmtId="10" fontId="34" fillId="11" borderId="15" xfId="1" applyNumberFormat="1" applyFont="1" applyFill="1" applyBorder="1" applyAlignment="1">
      <alignment vertical="center" wrapText="1"/>
    </xf>
    <xf numFmtId="10" fontId="34" fillId="11" borderId="27" xfId="1" applyNumberFormat="1" applyFont="1" applyFill="1" applyBorder="1" applyAlignment="1">
      <alignment vertical="center" wrapText="1"/>
    </xf>
    <xf numFmtId="10" fontId="34" fillId="11" borderId="19" xfId="0" applyNumberFormat="1" applyFont="1" applyFill="1" applyBorder="1" applyAlignment="1">
      <alignment vertical="center" wrapText="1"/>
    </xf>
    <xf numFmtId="0" fontId="51" fillId="14" borderId="0" xfId="0" applyFont="1" applyFill="1" applyBorder="1" applyAlignment="1">
      <alignment horizontal="center" vertical="center"/>
    </xf>
    <xf numFmtId="10" fontId="34" fillId="11" borderId="25" xfId="0" applyNumberFormat="1" applyFont="1" applyFill="1" applyBorder="1" applyAlignment="1">
      <alignment vertical="center" wrapText="1"/>
    </xf>
    <xf numFmtId="10" fontId="34" fillId="11" borderId="8" xfId="0" applyNumberFormat="1" applyFont="1" applyFill="1" applyBorder="1" applyAlignment="1">
      <alignment vertical="center" wrapText="1"/>
    </xf>
    <xf numFmtId="10" fontId="34" fillId="11" borderId="10" xfId="0" applyNumberFormat="1" applyFont="1" applyFill="1" applyBorder="1" applyAlignment="1">
      <alignment vertical="center" wrapText="1"/>
    </xf>
    <xf numFmtId="0" fontId="42" fillId="14" borderId="0" xfId="0" applyFont="1" applyFill="1" applyBorder="1"/>
    <xf numFmtId="10" fontId="34" fillId="11" borderId="27" xfId="0" applyNumberFormat="1" applyFont="1" applyFill="1" applyBorder="1" applyAlignment="1">
      <alignment vertical="center" wrapText="1"/>
    </xf>
    <xf numFmtId="0" fontId="51" fillId="14" borderId="25" xfId="0" applyFont="1" applyFill="1" applyBorder="1" applyAlignment="1">
      <alignment horizontal="center" vertical="center"/>
    </xf>
    <xf numFmtId="0" fontId="69" fillId="0" borderId="0" xfId="0" applyFont="1"/>
    <xf numFmtId="0" fontId="69" fillId="0" borderId="0" xfId="0" applyFont="1" applyAlignment="1">
      <alignment horizontal="right"/>
    </xf>
    <xf numFmtId="0" fontId="15" fillId="0" borderId="37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9" fontId="53" fillId="0" borderId="8" xfId="0" applyNumberFormat="1" applyFont="1" applyBorder="1" applyAlignment="1">
      <alignment horizontal="center" vertical="center" wrapText="1"/>
    </xf>
    <xf numFmtId="2" fontId="53" fillId="0" borderId="8" xfId="0" applyNumberFormat="1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5" fillId="0" borderId="0" xfId="0" applyFont="1" applyAlignment="1">
      <alignment horizontal="center"/>
    </xf>
    <xf numFmtId="1" fontId="9" fillId="14" borderId="0" xfId="1" applyNumberFormat="1" applyFont="1" applyFill="1" applyBorder="1" applyAlignment="1">
      <alignment horizontal="center" vertical="center" wrapText="1"/>
    </xf>
    <xf numFmtId="0" fontId="76" fillId="14" borderId="23" xfId="0" applyFont="1" applyFill="1" applyBorder="1" applyAlignment="1">
      <alignment horizontal="center"/>
    </xf>
    <xf numFmtId="10" fontId="35" fillId="6" borderId="0" xfId="1" applyNumberFormat="1" applyFont="1" applyFill="1" applyBorder="1" applyAlignment="1">
      <alignment vertical="center" wrapText="1"/>
    </xf>
    <xf numFmtId="1" fontId="8" fillId="14" borderId="37" xfId="1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0" fillId="0" borderId="0" xfId="0" applyAlignment="1">
      <alignment horizontal="left" wrapText="1"/>
    </xf>
    <xf numFmtId="0" fontId="7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4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9" fontId="3" fillId="6" borderId="13" xfId="0" applyNumberFormat="1" applyFont="1" applyFill="1" applyBorder="1" applyAlignment="1">
      <alignment horizontal="center" vertical="center" wrapText="1"/>
    </xf>
    <xf numFmtId="9" fontId="3" fillId="6" borderId="4" xfId="0" applyNumberFormat="1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9" fontId="3" fillId="6" borderId="23" xfId="0" applyNumberFormat="1" applyFont="1" applyFill="1" applyBorder="1" applyAlignment="1">
      <alignment horizontal="center" vertical="center" wrapText="1"/>
    </xf>
    <xf numFmtId="9" fontId="3" fillId="6" borderId="43" xfId="0" applyNumberFormat="1" applyFont="1" applyFill="1" applyBorder="1" applyAlignment="1">
      <alignment horizontal="center" vertical="center" wrapText="1"/>
    </xf>
    <xf numFmtId="9" fontId="3" fillId="6" borderId="25" xfId="0" applyNumberFormat="1" applyFont="1" applyFill="1" applyBorder="1" applyAlignment="1">
      <alignment horizontal="center" vertical="center" wrapText="1"/>
    </xf>
    <xf numFmtId="1" fontId="38" fillId="11" borderId="52" xfId="0" applyNumberFormat="1" applyFont="1" applyFill="1" applyBorder="1" applyAlignment="1">
      <alignment horizontal="center" vertical="center" wrapText="1"/>
    </xf>
    <xf numFmtId="1" fontId="38" fillId="11" borderId="53" xfId="0" applyNumberFormat="1" applyFont="1" applyFill="1" applyBorder="1" applyAlignment="1">
      <alignment horizontal="center" vertical="center" wrapText="1"/>
    </xf>
    <xf numFmtId="1" fontId="38" fillId="11" borderId="54" xfId="0" applyNumberFormat="1" applyFont="1" applyFill="1" applyBorder="1" applyAlignment="1">
      <alignment horizontal="center" vertical="center" wrapText="1"/>
    </xf>
    <xf numFmtId="1" fontId="38" fillId="11" borderId="4" xfId="0" applyNumberFormat="1" applyFont="1" applyFill="1" applyBorder="1" applyAlignment="1">
      <alignment horizontal="center" vertical="center" wrapText="1"/>
    </xf>
    <xf numFmtId="0" fontId="31" fillId="14" borderId="3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0" fontId="34" fillId="11" borderId="9" xfId="0" applyNumberFormat="1" applyFont="1" applyFill="1" applyBorder="1" applyAlignment="1">
      <alignment horizontal="center" vertical="center" wrapText="1"/>
    </xf>
    <xf numFmtId="0" fontId="34" fillId="11" borderId="9" xfId="0" applyFont="1" applyFill="1" applyBorder="1" applyAlignment="1">
      <alignment horizontal="center" vertical="center" wrapText="1"/>
    </xf>
    <xf numFmtId="0" fontId="34" fillId="11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6" fillId="6" borderId="23" xfId="0" applyFont="1" applyFill="1" applyBorder="1" applyAlignment="1">
      <alignment vertical="center" wrapText="1"/>
    </xf>
    <xf numFmtId="0" fontId="6" fillId="6" borderId="43" xfId="0" applyFont="1" applyFill="1" applyBorder="1" applyAlignment="1">
      <alignment vertical="center" wrapText="1"/>
    </xf>
    <xf numFmtId="0" fontId="6" fillId="6" borderId="47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10" fontId="34" fillId="11" borderId="2" xfId="0" applyNumberFormat="1" applyFont="1" applyFill="1" applyBorder="1" applyAlignment="1">
      <alignment horizontal="center" vertical="center" wrapText="1"/>
    </xf>
    <xf numFmtId="10" fontId="9" fillId="0" borderId="2" xfId="1" applyNumberFormat="1" applyFont="1" applyBorder="1" applyAlignment="1">
      <alignment horizontal="center" vertical="center" wrapText="1"/>
    </xf>
    <xf numFmtId="10" fontId="9" fillId="0" borderId="9" xfId="1" applyNumberFormat="1" applyFont="1" applyBorder="1" applyAlignment="1">
      <alignment horizontal="center" vertical="center" wrapText="1"/>
    </xf>
    <xf numFmtId="10" fontId="9" fillId="0" borderId="3" xfId="1" applyNumberFormat="1" applyFont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10" fontId="8" fillId="5" borderId="30" xfId="1" applyNumberFormat="1" applyFont="1" applyFill="1" applyBorder="1" applyAlignment="1">
      <alignment horizontal="center" vertical="center" wrapText="1"/>
    </xf>
    <xf numFmtId="10" fontId="8" fillId="5" borderId="35" xfId="1" applyNumberFormat="1" applyFont="1" applyFill="1" applyBorder="1" applyAlignment="1">
      <alignment horizontal="center" vertical="center" wrapText="1"/>
    </xf>
    <xf numFmtId="10" fontId="16" fillId="5" borderId="17" xfId="0" applyNumberFormat="1" applyFont="1" applyFill="1" applyBorder="1" applyAlignment="1">
      <alignment horizontal="center" vertical="center" wrapText="1"/>
    </xf>
    <xf numFmtId="10" fontId="16" fillId="5" borderId="18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9" fillId="3" borderId="34" xfId="0" applyFont="1" applyFill="1" applyBorder="1" applyAlignment="1">
      <alignment horizontal="left" vertical="center" wrapText="1"/>
    </xf>
    <xf numFmtId="0" fontId="9" fillId="3" borderId="42" xfId="0" applyFont="1" applyFill="1" applyBorder="1" applyAlignment="1">
      <alignment horizontal="left" vertical="center" wrapText="1"/>
    </xf>
    <xf numFmtId="0" fontId="9" fillId="3" borderId="39" xfId="0" applyFont="1" applyFill="1" applyBorder="1" applyAlignment="1">
      <alignment horizontal="left" vertical="center" wrapText="1"/>
    </xf>
    <xf numFmtId="0" fontId="9" fillId="3" borderId="48" xfId="0" applyFont="1" applyFill="1" applyBorder="1" applyAlignment="1">
      <alignment horizontal="left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5" fillId="6" borderId="33" xfId="0" applyFont="1" applyFill="1" applyBorder="1" applyAlignment="1">
      <alignment horizontal="left" vertical="center" wrapText="1"/>
    </xf>
    <xf numFmtId="10" fontId="5" fillId="6" borderId="20" xfId="1" applyNumberFormat="1" applyFont="1" applyFill="1" applyBorder="1" applyAlignment="1">
      <alignment horizontal="center" vertical="center" wrapText="1"/>
    </xf>
    <xf numFmtId="10" fontId="5" fillId="6" borderId="32" xfId="1" applyNumberFormat="1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40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11" fillId="3" borderId="37" xfId="0" applyFont="1" applyFill="1" applyBorder="1" applyAlignment="1">
      <alignment horizontal="left" vertical="center" wrapText="1"/>
    </xf>
    <xf numFmtId="0" fontId="11" fillId="3" borderId="39" xfId="0" applyFont="1" applyFill="1" applyBorder="1" applyAlignment="1">
      <alignment horizontal="left" vertical="center" wrapText="1"/>
    </xf>
    <xf numFmtId="0" fontId="11" fillId="3" borderId="38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5" borderId="35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  <xf numFmtId="2" fontId="15" fillId="0" borderId="42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0" fontId="23" fillId="6" borderId="30" xfId="0" applyFont="1" applyFill="1" applyBorder="1" applyAlignment="1">
      <alignment horizontal="left" vertical="center" wrapText="1"/>
    </xf>
    <xf numFmtId="0" fontId="23" fillId="6" borderId="31" xfId="0" applyFont="1" applyFill="1" applyBorder="1" applyAlignment="1">
      <alignment horizontal="left" vertical="center" wrapText="1"/>
    </xf>
    <xf numFmtId="0" fontId="33" fillId="6" borderId="17" xfId="0" applyFont="1" applyFill="1" applyBorder="1" applyAlignment="1">
      <alignment horizontal="center" vertical="center" wrapText="1"/>
    </xf>
    <xf numFmtId="0" fontId="33" fillId="6" borderId="19" xfId="0" applyFont="1" applyFill="1" applyBorder="1" applyAlignment="1">
      <alignment horizontal="center" vertical="center" wrapText="1"/>
    </xf>
    <xf numFmtId="10" fontId="23" fillId="6" borderId="28" xfId="1" applyNumberFormat="1" applyFont="1" applyFill="1" applyBorder="1" applyAlignment="1">
      <alignment horizontal="center" vertical="center" wrapText="1"/>
    </xf>
    <xf numFmtId="10" fontId="23" fillId="6" borderId="29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10" fontId="15" fillId="0" borderId="35" xfId="0" applyNumberFormat="1" applyFont="1" applyBorder="1" applyAlignment="1">
      <alignment horizontal="center" vertical="center" wrapText="1"/>
    </xf>
    <xf numFmtId="10" fontId="15" fillId="0" borderId="31" xfId="0" applyNumberFormat="1" applyFont="1" applyBorder="1" applyAlignment="1">
      <alignment horizontal="center" vertical="center" wrapText="1"/>
    </xf>
    <xf numFmtId="0" fontId="33" fillId="11" borderId="9" xfId="0" applyFont="1" applyFill="1" applyBorder="1" applyAlignment="1">
      <alignment horizontal="center" vertical="center" wrapText="1"/>
    </xf>
    <xf numFmtId="10" fontId="15" fillId="0" borderId="12" xfId="0" applyNumberFormat="1" applyFont="1" applyBorder="1" applyAlignment="1">
      <alignment horizontal="center" vertical="center" wrapText="1"/>
    </xf>
    <xf numFmtId="10" fontId="15" fillId="0" borderId="16" xfId="0" applyNumberFormat="1" applyFont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left" vertical="center" wrapText="1"/>
    </xf>
    <xf numFmtId="0" fontId="8" fillId="5" borderId="40" xfId="0" applyFont="1" applyFill="1" applyBorder="1" applyAlignment="1">
      <alignment horizontal="left" vertical="center" wrapText="1"/>
    </xf>
    <xf numFmtId="0" fontId="8" fillId="5" borderId="35" xfId="0" applyFont="1" applyFill="1" applyBorder="1" applyAlignment="1">
      <alignment horizontal="left" vertical="center" wrapText="1"/>
    </xf>
    <xf numFmtId="0" fontId="8" fillId="5" borderId="37" xfId="0" applyFont="1" applyFill="1" applyBorder="1" applyAlignment="1">
      <alignment horizontal="left" vertical="center" wrapText="1"/>
    </xf>
    <xf numFmtId="0" fontId="8" fillId="5" borderId="39" xfId="0" applyFont="1" applyFill="1" applyBorder="1" applyAlignment="1">
      <alignment horizontal="left" vertical="center" wrapText="1"/>
    </xf>
    <xf numFmtId="0" fontId="8" fillId="5" borderId="38" xfId="0" applyFont="1" applyFill="1" applyBorder="1" applyAlignment="1">
      <alignment horizontal="left" vertical="center" wrapText="1"/>
    </xf>
    <xf numFmtId="10" fontId="30" fillId="5" borderId="34" xfId="0" applyNumberFormat="1" applyFont="1" applyFill="1" applyBorder="1" applyAlignment="1">
      <alignment horizontal="center" vertical="center" wrapText="1"/>
    </xf>
    <xf numFmtId="10" fontId="30" fillId="5" borderId="35" xfId="0" applyNumberFormat="1" applyFont="1" applyFill="1" applyBorder="1" applyAlignment="1">
      <alignment horizontal="center" vertical="center" wrapText="1"/>
    </xf>
    <xf numFmtId="10" fontId="30" fillId="5" borderId="39" xfId="0" applyNumberFormat="1" applyFont="1" applyFill="1" applyBorder="1" applyAlignment="1">
      <alignment horizontal="center" vertical="center" wrapText="1"/>
    </xf>
    <xf numFmtId="2" fontId="15" fillId="0" borderId="40" xfId="0" applyNumberFormat="1" applyFont="1" applyBorder="1" applyAlignment="1">
      <alignment horizontal="center" vertical="center" wrapText="1"/>
    </xf>
    <xf numFmtId="2" fontId="15" fillId="0" borderId="37" xfId="0" applyNumberFormat="1" applyFont="1" applyBorder="1" applyAlignment="1">
      <alignment horizontal="center" vertical="center" wrapText="1"/>
    </xf>
    <xf numFmtId="2" fontId="15" fillId="0" borderId="38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33" fillId="11" borderId="17" xfId="0" applyFont="1" applyFill="1" applyBorder="1" applyAlignment="1">
      <alignment horizontal="center" vertical="center" wrapText="1"/>
    </xf>
    <xf numFmtId="0" fontId="33" fillId="11" borderId="18" xfId="0" applyFont="1" applyFill="1" applyBorder="1" applyAlignment="1">
      <alignment horizontal="center" vertical="center" wrapText="1"/>
    </xf>
    <xf numFmtId="0" fontId="33" fillId="11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0" fontId="16" fillId="5" borderId="17" xfId="1" applyNumberFormat="1" applyFont="1" applyFill="1" applyBorder="1" applyAlignment="1">
      <alignment horizontal="center" vertical="center" wrapText="1"/>
    </xf>
    <xf numFmtId="10" fontId="16" fillId="5" borderId="18" xfId="1" applyNumberFormat="1" applyFont="1" applyFill="1" applyBorder="1" applyAlignment="1">
      <alignment horizontal="center" vertical="center" wrapText="1"/>
    </xf>
    <xf numFmtId="2" fontId="15" fillId="0" borderId="51" xfId="0" applyNumberFormat="1" applyFont="1" applyBorder="1" applyAlignment="1">
      <alignment horizontal="center" vertical="center" wrapText="1"/>
    </xf>
    <xf numFmtId="2" fontId="15" fillId="0" borderId="49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165" fontId="32" fillId="0" borderId="34" xfId="0" applyNumberFormat="1" applyFont="1" applyBorder="1" applyAlignment="1">
      <alignment horizontal="center" vertical="center" wrapText="1"/>
    </xf>
    <xf numFmtId="165" fontId="32" fillId="0" borderId="35" xfId="0" applyNumberFormat="1" applyFont="1" applyBorder="1" applyAlignment="1">
      <alignment horizontal="center" vertical="center" wrapText="1"/>
    </xf>
    <xf numFmtId="165" fontId="32" fillId="0" borderId="39" xfId="0" applyNumberFormat="1" applyFont="1" applyBorder="1" applyAlignment="1">
      <alignment horizontal="center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34" fillId="11" borderId="61" xfId="0" applyFont="1" applyFill="1" applyBorder="1" applyAlignment="1">
      <alignment horizontal="center" vertical="center" wrapText="1"/>
    </xf>
    <xf numFmtId="0" fontId="34" fillId="11" borderId="32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5" fillId="6" borderId="18" xfId="0" applyFont="1" applyFill="1" applyBorder="1" applyAlignment="1">
      <alignment horizontal="left" vertical="center" wrapText="1"/>
    </xf>
    <xf numFmtId="10" fontId="5" fillId="6" borderId="40" xfId="1" applyNumberFormat="1" applyFont="1" applyFill="1" applyBorder="1" applyAlignment="1">
      <alignment horizontal="center" vertical="center" wrapText="1"/>
    </xf>
    <xf numFmtId="10" fontId="5" fillId="6" borderId="37" xfId="1" applyNumberFormat="1" applyFont="1" applyFill="1" applyBorder="1" applyAlignment="1">
      <alignment horizontal="center" vertical="center" wrapText="1"/>
    </xf>
    <xf numFmtId="10" fontId="30" fillId="5" borderId="17" xfId="0" applyNumberFormat="1" applyFont="1" applyFill="1" applyBorder="1" applyAlignment="1">
      <alignment horizontal="center" vertical="center" wrapText="1"/>
    </xf>
    <xf numFmtId="10" fontId="30" fillId="5" borderId="18" xfId="0" applyNumberFormat="1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 wrapText="1"/>
    </xf>
    <xf numFmtId="10" fontId="35" fillId="6" borderId="40" xfId="0" applyNumberFormat="1" applyFont="1" applyFill="1" applyBorder="1" applyAlignment="1">
      <alignment horizontal="center" vertical="center" wrapText="1"/>
    </xf>
    <xf numFmtId="0" fontId="35" fillId="6" borderId="37" xfId="0" applyFont="1" applyFill="1" applyBorder="1" applyAlignment="1">
      <alignment horizontal="center" vertical="center" wrapText="1"/>
    </xf>
    <xf numFmtId="0" fontId="47" fillId="8" borderId="0" xfId="0" applyFont="1" applyFill="1" applyBorder="1" applyAlignment="1">
      <alignment horizontal="left" vertical="center" wrapText="1"/>
    </xf>
    <xf numFmtId="0" fontId="49" fillId="8" borderId="0" xfId="0" applyFont="1" applyFill="1" applyBorder="1" applyAlignment="1">
      <alignment horizontal="left" vertical="center" wrapText="1"/>
    </xf>
    <xf numFmtId="0" fontId="50" fillId="8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55" xfId="0" applyFont="1" applyBorder="1" applyAlignment="1">
      <alignment horizontal="left" vertical="center" wrapText="1"/>
    </xf>
    <xf numFmtId="0" fontId="54" fillId="0" borderId="56" xfId="0" applyFont="1" applyBorder="1" applyAlignment="1">
      <alignment horizontal="left" vertical="center" wrapText="1"/>
    </xf>
    <xf numFmtId="0" fontId="55" fillId="9" borderId="13" xfId="0" applyFont="1" applyFill="1" applyBorder="1" applyAlignment="1">
      <alignment horizontal="left" vertical="center" wrapText="1"/>
    </xf>
    <xf numFmtId="0" fontId="55" fillId="9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4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1" fillId="12" borderId="0" xfId="0" applyFont="1" applyFill="1" applyAlignment="1">
      <alignment horizontal="center"/>
    </xf>
    <xf numFmtId="0" fontId="63" fillId="5" borderId="58" xfId="0" applyFont="1" applyFill="1" applyBorder="1" applyAlignment="1">
      <alignment horizontal="center" vertical="center"/>
    </xf>
    <xf numFmtId="0" fontId="63" fillId="5" borderId="59" xfId="0" applyFont="1" applyFill="1" applyBorder="1" applyAlignment="1">
      <alignment horizontal="center" vertical="center"/>
    </xf>
    <xf numFmtId="0" fontId="63" fillId="5" borderId="60" xfId="0" applyFont="1" applyFill="1" applyBorder="1" applyAlignment="1">
      <alignment horizontal="center" vertical="center"/>
    </xf>
    <xf numFmtId="0" fontId="65" fillId="7" borderId="0" xfId="0" applyFont="1" applyFill="1" applyAlignment="1">
      <alignment horizontal="center" vertical="center"/>
    </xf>
    <xf numFmtId="0" fontId="62" fillId="7" borderId="0" xfId="0" applyFont="1" applyFill="1" applyAlignment="1">
      <alignment horizontal="center"/>
    </xf>
    <xf numFmtId="0" fontId="61" fillId="7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188943974595772E-2"/>
          <c:y val="0.1408050176115177"/>
          <c:w val="0.90317731116943711"/>
          <c:h val="0.7858641352424424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5761316872428E-3"/>
                  <c:y val="-4.3907788573280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A9-4EF1-8244-7357FAC2ADA5}"/>
                </c:ext>
              </c:extLst>
            </c:dLbl>
            <c:dLbl>
              <c:idx val="1"/>
              <c:layout>
                <c:manualLayout>
                  <c:x val="0"/>
                  <c:y val="-3.5126230858624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9-4EF1-8244-7357FAC2ADA5}"/>
                </c:ext>
              </c:extLst>
            </c:dLbl>
            <c:dLbl>
              <c:idx val="2"/>
              <c:layout>
                <c:manualLayout>
                  <c:x val="0"/>
                  <c:y val="-2.6344673143968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A9-4EF1-8244-7357FAC2A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access enrolment'!$A$2:$A$4</c:f>
              <c:strCache>
                <c:ptCount val="3"/>
                <c:pt idx="0">
                  <c:v>SY 2010-11</c:v>
                </c:pt>
                <c:pt idx="1">
                  <c:v>SY 2011-12</c:v>
                </c:pt>
                <c:pt idx="2">
                  <c:v>SY 2012-13</c:v>
                </c:pt>
              </c:strCache>
            </c:strRef>
          </c:cat>
          <c:val>
            <c:numRef>
              <c:f>' access enrolment'!$B$2:$B$4</c:f>
              <c:numCache>
                <c:formatCode>General</c:formatCode>
                <c:ptCount val="3"/>
                <c:pt idx="0">
                  <c:v>500</c:v>
                </c:pt>
                <c:pt idx="1">
                  <c:v>520</c:v>
                </c:pt>
                <c:pt idx="2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9-4EF1-8244-7357FAC2A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5526520"/>
        <c:axId val="265118064"/>
        <c:axId val="0"/>
      </c:bar3DChart>
      <c:catAx>
        <c:axId val="265526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5118064"/>
        <c:crosses val="autoZero"/>
        <c:auto val="1"/>
        <c:lblAlgn val="ctr"/>
        <c:lblOffset val="100"/>
        <c:noMultiLvlLbl val="0"/>
      </c:catAx>
      <c:valAx>
        <c:axId val="265118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5526520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450345130702287E-2"/>
          <c:y val="0.15418678271843872"/>
          <c:w val="0.87999796610752301"/>
          <c:h val="0.7757141749201967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378233284529039E-2"/>
                  <c:y val="-3.6376343346852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C1-4E28-9FBD-3B7B98155CF9}"/>
                </c:ext>
              </c:extLst>
            </c:dLbl>
            <c:dLbl>
              <c:idx val="1"/>
              <c:layout>
                <c:manualLayout>
                  <c:x val="1.7569546120058566E-2"/>
                  <c:y val="-4.1972703861753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C1-4E28-9FBD-3B7B98155CF9}"/>
                </c:ext>
              </c:extLst>
            </c:dLbl>
            <c:dLbl>
              <c:idx val="2"/>
              <c:layout>
                <c:manualLayout>
                  <c:x val="2.9282576866764276E-2"/>
                  <c:y val="-3.9174523604302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C1-4E28-9FBD-3B7B98155C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'efficiency drop-out'!$A$3:$A$5</c:f>
              <c:strCache>
                <c:ptCount val="3"/>
                <c:pt idx="0">
                  <c:v>SY 2010-11</c:v>
                </c:pt>
                <c:pt idx="1">
                  <c:v>SY 2011-12</c:v>
                </c:pt>
                <c:pt idx="2">
                  <c:v>SY 2012-13</c:v>
                </c:pt>
              </c:strCache>
            </c:strRef>
          </c:cat>
          <c:val>
            <c:numRef>
              <c:f>'efficiency drop-out'!$B$3:$B$5</c:f>
              <c:numCache>
                <c:formatCode>0.00%</c:formatCode>
                <c:ptCount val="3"/>
                <c:pt idx="0">
                  <c:v>0.21</c:v>
                </c:pt>
                <c:pt idx="1">
                  <c:v>0.1</c:v>
                </c:pt>
                <c:pt idx="2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C1-4E28-9FBD-3B7B98155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5674320"/>
        <c:axId val="267108280"/>
        <c:axId val="0"/>
      </c:bar3DChart>
      <c:catAx>
        <c:axId val="26567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7108280"/>
        <c:crosses val="autoZero"/>
        <c:auto val="1"/>
        <c:lblAlgn val="ctr"/>
        <c:lblOffset val="100"/>
        <c:noMultiLvlLbl val="0"/>
      </c:catAx>
      <c:valAx>
        <c:axId val="26710828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65674320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7727912337954"/>
          <c:y val="0.16714135377107836"/>
          <c:w val="0.8433438120615151"/>
          <c:h val="0.7607934877791665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2813688212927757E-2"/>
                  <c:y val="-4.0273278430601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5F-4E8F-B01F-6B9FE0BD0612}"/>
                </c:ext>
              </c:extLst>
            </c:dLbl>
            <c:dLbl>
              <c:idx val="1"/>
              <c:layout>
                <c:manualLayout>
                  <c:x val="1.0139416983523447E-2"/>
                  <c:y val="-4.0273504939479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5F-4E8F-B01F-6B9FE0BD0612}"/>
                </c:ext>
              </c:extLst>
            </c:dLbl>
            <c:dLbl>
              <c:idx val="2"/>
              <c:layout>
                <c:manualLayout>
                  <c:x val="1.5209125475285265E-2"/>
                  <c:y val="-4.31499411756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5F-4E8F-B01F-6B9FE0BD06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'efficiency completion'!$A$2:$A$4</c:f>
              <c:strCache>
                <c:ptCount val="3"/>
                <c:pt idx="0">
                  <c:v>SY 2010-11</c:v>
                </c:pt>
                <c:pt idx="1">
                  <c:v>SY 2011-12</c:v>
                </c:pt>
                <c:pt idx="2">
                  <c:v>SY 2012-13</c:v>
                </c:pt>
              </c:strCache>
            </c:strRef>
          </c:cat>
          <c:val>
            <c:numRef>
              <c:f>'efficiency completion'!$B$2:$B$4</c:f>
              <c:numCache>
                <c:formatCode>0.00%</c:formatCode>
                <c:ptCount val="3"/>
                <c:pt idx="0">
                  <c:v>0.56000000000000005</c:v>
                </c:pt>
                <c:pt idx="1">
                  <c:v>0.78</c:v>
                </c:pt>
                <c:pt idx="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5F-4E8F-B01F-6B9FE0BD0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6225184"/>
        <c:axId val="267169216"/>
        <c:axId val="0"/>
      </c:bar3DChart>
      <c:catAx>
        <c:axId val="26622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7169216"/>
        <c:crosses val="autoZero"/>
        <c:auto val="1"/>
        <c:lblAlgn val="ctr"/>
        <c:lblOffset val="100"/>
        <c:noMultiLvlLbl val="0"/>
      </c:catAx>
      <c:valAx>
        <c:axId val="26716921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66225184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177308282009303"/>
          <c:y val="0.13914988085497018"/>
          <c:w val="0.86402449693788275"/>
          <c:h val="0.789857130839517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6402640264026403E-2"/>
                  <c:y val="-5.1009558602195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21-4DCB-97AC-DAB7FDF3EFF5}"/>
                </c:ext>
              </c:extLst>
            </c:dLbl>
            <c:dLbl>
              <c:idx val="1"/>
              <c:layout>
                <c:manualLayout>
                  <c:x val="3.3003300330033E-2"/>
                  <c:y val="-4.8175694235406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21-4DCB-97AC-DAB7FDF3EFF5}"/>
                </c:ext>
              </c:extLst>
            </c:dLbl>
            <c:dLbl>
              <c:idx val="2"/>
              <c:layout>
                <c:manualLayout>
                  <c:x val="3.0803080308030802E-2"/>
                  <c:y val="-4.5341829868617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21-4DCB-97AC-DAB7FDF3EF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'efficiency cohort survival'!$A$4:$A$6</c:f>
              <c:strCache>
                <c:ptCount val="3"/>
                <c:pt idx="0">
                  <c:v>SY 2010-11</c:v>
                </c:pt>
                <c:pt idx="1">
                  <c:v>SY 2011-12</c:v>
                </c:pt>
                <c:pt idx="2">
                  <c:v>SY 2012-13</c:v>
                </c:pt>
              </c:strCache>
            </c:strRef>
          </c:cat>
          <c:val>
            <c:numRef>
              <c:f>'efficiency cohort survival'!$B$4:$B$6</c:f>
              <c:numCache>
                <c:formatCode>0.00%</c:formatCode>
                <c:ptCount val="3"/>
                <c:pt idx="0">
                  <c:v>0.46</c:v>
                </c:pt>
                <c:pt idx="1">
                  <c:v>0.79</c:v>
                </c:pt>
                <c:pt idx="2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21-4DCB-97AC-DAB7FDF3E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4568528"/>
        <c:axId val="264568920"/>
        <c:axId val="0"/>
      </c:bar3DChart>
      <c:catAx>
        <c:axId val="26456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4568920"/>
        <c:crosses val="autoZero"/>
        <c:auto val="1"/>
        <c:lblAlgn val="ctr"/>
        <c:lblOffset val="100"/>
        <c:noMultiLvlLbl val="0"/>
      </c:catAx>
      <c:valAx>
        <c:axId val="26456892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64568528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526696149282709E-2"/>
          <c:y val="0.1444520110661843"/>
          <c:w val="0.80087570560529253"/>
          <c:h val="0.7803177981130736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0091324200913242E-2"/>
                  <c:y val="-3.003003003003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84-487A-9D31-CBDC5C08DA45}"/>
                </c:ext>
              </c:extLst>
            </c:dLbl>
            <c:dLbl>
              <c:idx val="1"/>
              <c:layout>
                <c:manualLayout>
                  <c:x val="2.0091324200913242E-2"/>
                  <c:y val="-3.3033033033033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84-487A-9D31-CBDC5C08DA45}"/>
                </c:ext>
              </c:extLst>
            </c:dLbl>
            <c:dLbl>
              <c:idx val="2"/>
              <c:layout>
                <c:manualLayout>
                  <c:x val="1.0958904109589041E-2"/>
                  <c:y val="-2.702702702702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4-487A-9D31-CBDC5C08DA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'quality NAT'!$M$1:$M$3</c:f>
              <c:strCache>
                <c:ptCount val="3"/>
                <c:pt idx="0">
                  <c:v>SY 2014-15</c:v>
                </c:pt>
                <c:pt idx="1">
                  <c:v>SY 2015-16</c:v>
                </c:pt>
                <c:pt idx="2">
                  <c:v>SY 2016-17</c:v>
                </c:pt>
              </c:strCache>
            </c:strRef>
          </c:cat>
          <c:val>
            <c:numRef>
              <c:f>'quality NAT'!$N$1:$N$3</c:f>
              <c:numCache>
                <c:formatCode>0.00%</c:formatCode>
                <c:ptCount val="3"/>
                <c:pt idx="0">
                  <c:v>0.45</c:v>
                </c:pt>
                <c:pt idx="1">
                  <c:v>0.69</c:v>
                </c:pt>
                <c:pt idx="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84-487A-9D31-CBDC5C08D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6838248"/>
        <c:axId val="266838640"/>
        <c:axId val="0"/>
      </c:bar3DChart>
      <c:catAx>
        <c:axId val="266838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6838640"/>
        <c:crosses val="autoZero"/>
        <c:auto val="1"/>
        <c:lblAlgn val="ctr"/>
        <c:lblOffset val="100"/>
        <c:noMultiLvlLbl val="0"/>
      </c:catAx>
      <c:valAx>
        <c:axId val="26683864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66838248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heet1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Sheet1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Sheet1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Sheet1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Sheet1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efficiency cohort survival'!A1"/><Relationship Id="rId3" Type="http://schemas.openxmlformats.org/officeDocument/2006/relationships/image" Target="../media/image6.jpeg"/><Relationship Id="rId7" Type="http://schemas.openxmlformats.org/officeDocument/2006/relationships/hyperlink" Target="#'efficiency completion'!A1"/><Relationship Id="rId2" Type="http://schemas.openxmlformats.org/officeDocument/2006/relationships/hyperlink" Target="#'SBM-PASBE DCT'!A1"/><Relationship Id="rId1" Type="http://schemas.openxmlformats.org/officeDocument/2006/relationships/hyperlink" Target="#SAMPLE!A1"/><Relationship Id="rId6" Type="http://schemas.openxmlformats.org/officeDocument/2006/relationships/hyperlink" Target="#'efficiency drop-out'!A1"/><Relationship Id="rId5" Type="http://schemas.openxmlformats.org/officeDocument/2006/relationships/hyperlink" Target="#' access enrolment'!A1"/><Relationship Id="rId4" Type="http://schemas.openxmlformats.org/officeDocument/2006/relationships/hyperlink" Target="#'sbm Template'!A1"/><Relationship Id="rId9" Type="http://schemas.openxmlformats.org/officeDocument/2006/relationships/hyperlink" Target="#'quality NA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66</xdr:row>
      <xdr:rowOff>76200</xdr:rowOff>
    </xdr:from>
    <xdr:to>
      <xdr:col>2</xdr:col>
      <xdr:colOff>323850</xdr:colOff>
      <xdr:row>66</xdr:row>
      <xdr:rowOff>152400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2066925" y="10039350"/>
          <a:ext cx="1524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67</xdr:row>
      <xdr:rowOff>85725</xdr:rowOff>
    </xdr:from>
    <xdr:to>
      <xdr:col>2</xdr:col>
      <xdr:colOff>333375</xdr:colOff>
      <xdr:row>67</xdr:row>
      <xdr:rowOff>161925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076450" y="10220325"/>
          <a:ext cx="152400" cy="762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68</xdr:row>
      <xdr:rowOff>95250</xdr:rowOff>
    </xdr:from>
    <xdr:to>
      <xdr:col>2</xdr:col>
      <xdr:colOff>323850</xdr:colOff>
      <xdr:row>68</xdr:row>
      <xdr:rowOff>171450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2066925" y="10401300"/>
          <a:ext cx="1524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93</xdr:row>
      <xdr:rowOff>28575</xdr:rowOff>
    </xdr:from>
    <xdr:to>
      <xdr:col>2</xdr:col>
      <xdr:colOff>228600</xdr:colOff>
      <xdr:row>93</xdr:row>
      <xdr:rowOff>104775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1971675" y="15830550"/>
          <a:ext cx="152400" cy="762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94</xdr:row>
      <xdr:rowOff>28575</xdr:rowOff>
    </xdr:from>
    <xdr:to>
      <xdr:col>2</xdr:col>
      <xdr:colOff>228600</xdr:colOff>
      <xdr:row>94</xdr:row>
      <xdr:rowOff>104775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1971675" y="16021050"/>
          <a:ext cx="1524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92</xdr:row>
      <xdr:rowOff>57150</xdr:rowOff>
    </xdr:from>
    <xdr:to>
      <xdr:col>2</xdr:col>
      <xdr:colOff>228600</xdr:colOff>
      <xdr:row>92</xdr:row>
      <xdr:rowOff>133350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971675" y="15668625"/>
          <a:ext cx="1524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112</xdr:row>
      <xdr:rowOff>57150</xdr:rowOff>
    </xdr:from>
    <xdr:to>
      <xdr:col>3</xdr:col>
      <xdr:colOff>409575</xdr:colOff>
      <xdr:row>112</xdr:row>
      <xdr:rowOff>171450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2657475" y="20783550"/>
          <a:ext cx="1524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113</xdr:row>
      <xdr:rowOff>47625</xdr:rowOff>
    </xdr:from>
    <xdr:to>
      <xdr:col>3</xdr:col>
      <xdr:colOff>409575</xdr:colOff>
      <xdr:row>113</xdr:row>
      <xdr:rowOff>161925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2657475" y="20964525"/>
          <a:ext cx="152400" cy="11430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114</xdr:row>
      <xdr:rowOff>57150</xdr:rowOff>
    </xdr:from>
    <xdr:to>
      <xdr:col>3</xdr:col>
      <xdr:colOff>409575</xdr:colOff>
      <xdr:row>114</xdr:row>
      <xdr:rowOff>171450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2657475" y="21164550"/>
          <a:ext cx="1524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0</xdr:row>
      <xdr:rowOff>19050</xdr:rowOff>
    </xdr:from>
    <xdr:to>
      <xdr:col>8</xdr:col>
      <xdr:colOff>466726</xdr:colOff>
      <xdr:row>1</xdr:row>
      <xdr:rowOff>0</xdr:rowOff>
    </xdr:to>
    <xdr:sp macro="" textlink="">
      <xdr:nvSpPr>
        <xdr:cNvPr id="11" name="Rectangle 10">
          <a:hlinkClick xmlns:r="http://schemas.openxmlformats.org/officeDocument/2006/relationships" r:id="rId1"/>
        </xdr:cNvPr>
        <xdr:cNvSpPr/>
      </xdr:nvSpPr>
      <xdr:spPr>
        <a:xfrm>
          <a:off x="6124575" y="19050"/>
          <a:ext cx="485776" cy="276225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</a:t>
          </a:r>
        </a:p>
      </xdr:txBody>
    </xdr:sp>
    <xdr:clientData/>
  </xdr:twoCellAnchor>
  <xdr:twoCellAnchor>
    <xdr:from>
      <xdr:col>3</xdr:col>
      <xdr:colOff>532344</xdr:colOff>
      <xdr:row>127</xdr:row>
      <xdr:rowOff>31749</xdr:rowOff>
    </xdr:from>
    <xdr:to>
      <xdr:col>4</xdr:col>
      <xdr:colOff>161927</xdr:colOff>
      <xdr:row>127</xdr:row>
      <xdr:rowOff>185207</xdr:rowOff>
    </xdr:to>
    <xdr:sp macro="" textlink="">
      <xdr:nvSpPr>
        <xdr:cNvPr id="12" name="Rectangle 11"/>
        <xdr:cNvSpPr/>
      </xdr:nvSpPr>
      <xdr:spPr>
        <a:xfrm>
          <a:off x="2932644" y="27073224"/>
          <a:ext cx="162983" cy="153458"/>
        </a:xfrm>
        <a:prstGeom prst="rect">
          <a:avLst/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190499</xdr:colOff>
      <xdr:row>130</xdr:row>
      <xdr:rowOff>31747</xdr:rowOff>
    </xdr:from>
    <xdr:to>
      <xdr:col>7</xdr:col>
      <xdr:colOff>281519</xdr:colOff>
      <xdr:row>130</xdr:row>
      <xdr:rowOff>200024</xdr:rowOff>
    </xdr:to>
    <xdr:sp macro="" textlink="">
      <xdr:nvSpPr>
        <xdr:cNvPr id="13" name="Rectangle 12"/>
        <xdr:cNvSpPr/>
      </xdr:nvSpPr>
      <xdr:spPr>
        <a:xfrm>
          <a:off x="5743574" y="27654247"/>
          <a:ext cx="329145" cy="168277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1671111</xdr:colOff>
      <xdr:row>131</xdr:row>
      <xdr:rowOff>190500</xdr:rowOff>
    </xdr:from>
    <xdr:to>
      <xdr:col>4</xdr:col>
      <xdr:colOff>1909236</xdr:colOff>
      <xdr:row>131</xdr:row>
      <xdr:rowOff>343958</xdr:rowOff>
    </xdr:to>
    <xdr:sp macro="" textlink="">
      <xdr:nvSpPr>
        <xdr:cNvPr id="14" name="Rectangle 13"/>
        <xdr:cNvSpPr/>
      </xdr:nvSpPr>
      <xdr:spPr>
        <a:xfrm>
          <a:off x="4604811" y="28013025"/>
          <a:ext cx="238125" cy="153458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341840</xdr:colOff>
      <xdr:row>135</xdr:row>
      <xdr:rowOff>418042</xdr:rowOff>
    </xdr:from>
    <xdr:to>
      <xdr:col>4</xdr:col>
      <xdr:colOff>47624</xdr:colOff>
      <xdr:row>135</xdr:row>
      <xdr:rowOff>571500</xdr:rowOff>
    </xdr:to>
    <xdr:sp macro="" textlink="">
      <xdr:nvSpPr>
        <xdr:cNvPr id="15" name="Rectangle 14"/>
        <xdr:cNvSpPr/>
      </xdr:nvSpPr>
      <xdr:spPr>
        <a:xfrm>
          <a:off x="2742140" y="29202592"/>
          <a:ext cx="239184" cy="153458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776816</xdr:colOff>
      <xdr:row>137</xdr:row>
      <xdr:rowOff>211667</xdr:rowOff>
    </xdr:from>
    <xdr:to>
      <xdr:col>1</xdr:col>
      <xdr:colOff>87841</xdr:colOff>
      <xdr:row>137</xdr:row>
      <xdr:rowOff>365125</xdr:rowOff>
    </xdr:to>
    <xdr:sp macro="" textlink="">
      <xdr:nvSpPr>
        <xdr:cNvPr id="16" name="Rectangle 15"/>
        <xdr:cNvSpPr/>
      </xdr:nvSpPr>
      <xdr:spPr>
        <a:xfrm>
          <a:off x="776816" y="25024292"/>
          <a:ext cx="234950" cy="153458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1</xdr:rowOff>
    </xdr:from>
    <xdr:to>
      <xdr:col>8</xdr:col>
      <xdr:colOff>485776</xdr:colOff>
      <xdr:row>1</xdr:row>
      <xdr:rowOff>6351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197600" y="1"/>
          <a:ext cx="485776" cy="254000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</a:t>
          </a:r>
        </a:p>
      </xdr:txBody>
    </xdr:sp>
    <xdr:clientData/>
  </xdr:twoCellAnchor>
  <xdr:twoCellAnchor>
    <xdr:from>
      <xdr:col>3</xdr:col>
      <xdr:colOff>418044</xdr:colOff>
      <xdr:row>127</xdr:row>
      <xdr:rowOff>31749</xdr:rowOff>
    </xdr:from>
    <xdr:to>
      <xdr:col>4</xdr:col>
      <xdr:colOff>47627</xdr:colOff>
      <xdr:row>127</xdr:row>
      <xdr:rowOff>185207</xdr:rowOff>
    </xdr:to>
    <xdr:sp macro="" textlink="">
      <xdr:nvSpPr>
        <xdr:cNvPr id="3" name="Rectangle 2"/>
        <xdr:cNvSpPr/>
      </xdr:nvSpPr>
      <xdr:spPr>
        <a:xfrm>
          <a:off x="2857502" y="22404916"/>
          <a:ext cx="238125" cy="153458"/>
        </a:xfrm>
        <a:prstGeom prst="rect">
          <a:avLst/>
        </a:prstGeom>
        <a:solidFill>
          <a:srgbClr val="92D05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48687</xdr:colOff>
      <xdr:row>130</xdr:row>
      <xdr:rowOff>31748</xdr:rowOff>
    </xdr:from>
    <xdr:to>
      <xdr:col>7</xdr:col>
      <xdr:colOff>167220</xdr:colOff>
      <xdr:row>130</xdr:row>
      <xdr:rowOff>185206</xdr:rowOff>
    </xdr:to>
    <xdr:sp macro="" textlink="">
      <xdr:nvSpPr>
        <xdr:cNvPr id="4" name="Rectangle 3"/>
        <xdr:cNvSpPr/>
      </xdr:nvSpPr>
      <xdr:spPr>
        <a:xfrm>
          <a:off x="5687487" y="22904448"/>
          <a:ext cx="245533" cy="153458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1547286</xdr:colOff>
      <xdr:row>131</xdr:row>
      <xdr:rowOff>190500</xdr:rowOff>
    </xdr:from>
    <xdr:to>
      <xdr:col>4</xdr:col>
      <xdr:colOff>1785411</xdr:colOff>
      <xdr:row>131</xdr:row>
      <xdr:rowOff>343958</xdr:rowOff>
    </xdr:to>
    <xdr:sp macro="" textlink="">
      <xdr:nvSpPr>
        <xdr:cNvPr id="5" name="Rectangle 4"/>
        <xdr:cNvSpPr/>
      </xdr:nvSpPr>
      <xdr:spPr>
        <a:xfrm>
          <a:off x="4601636" y="23266400"/>
          <a:ext cx="238125" cy="153458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17990</xdr:colOff>
      <xdr:row>135</xdr:row>
      <xdr:rowOff>418042</xdr:rowOff>
    </xdr:from>
    <xdr:to>
      <xdr:col>3</xdr:col>
      <xdr:colOff>257174</xdr:colOff>
      <xdr:row>135</xdr:row>
      <xdr:rowOff>571500</xdr:rowOff>
    </xdr:to>
    <xdr:sp macro="" textlink="">
      <xdr:nvSpPr>
        <xdr:cNvPr id="6" name="Rectangle 5"/>
        <xdr:cNvSpPr/>
      </xdr:nvSpPr>
      <xdr:spPr>
        <a:xfrm>
          <a:off x="2462740" y="24465492"/>
          <a:ext cx="239184" cy="153458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776816</xdr:colOff>
      <xdr:row>137</xdr:row>
      <xdr:rowOff>211667</xdr:rowOff>
    </xdr:from>
    <xdr:to>
      <xdr:col>1</xdr:col>
      <xdr:colOff>87841</xdr:colOff>
      <xdr:row>137</xdr:row>
      <xdr:rowOff>365125</xdr:rowOff>
    </xdr:to>
    <xdr:sp macro="" textlink="">
      <xdr:nvSpPr>
        <xdr:cNvPr id="7" name="Rectangle 6"/>
        <xdr:cNvSpPr/>
      </xdr:nvSpPr>
      <xdr:spPr>
        <a:xfrm>
          <a:off x="776816" y="25052867"/>
          <a:ext cx="238125" cy="153458"/>
        </a:xfrm>
        <a:prstGeom prst="rect">
          <a:avLst/>
        </a:prstGeom>
        <a:solidFill>
          <a:srgbClr val="FFC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33336</xdr:rowOff>
    </xdr:from>
    <xdr:to>
      <xdr:col>10</xdr:col>
      <xdr:colOff>85725</xdr:colOff>
      <xdr:row>23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</xdr:colOff>
      <xdr:row>0</xdr:row>
      <xdr:rowOff>59824</xdr:rowOff>
    </xdr:from>
    <xdr:ext cx="2247900" cy="473576"/>
    <xdr:sp macro="" textlink="">
      <xdr:nvSpPr>
        <xdr:cNvPr id="3" name="Rectangle 2"/>
        <xdr:cNvSpPr/>
      </xdr:nvSpPr>
      <xdr:spPr>
        <a:xfrm>
          <a:off x="1" y="59824"/>
          <a:ext cx="2247900" cy="47357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Enrolment</a:t>
          </a:r>
        </a:p>
      </xdr:txBody>
    </xdr:sp>
    <xdr:clientData/>
  </xdr:oneCellAnchor>
  <xdr:twoCellAnchor>
    <xdr:from>
      <xdr:col>10</xdr:col>
      <xdr:colOff>104775</xdr:colOff>
      <xdr:row>0</xdr:row>
      <xdr:rowOff>47625</xdr:rowOff>
    </xdr:from>
    <xdr:to>
      <xdr:col>10</xdr:col>
      <xdr:colOff>590551</xdr:colOff>
      <xdr:row>1</xdr:row>
      <xdr:rowOff>133350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6200775" y="47625"/>
          <a:ext cx="485776" cy="276225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14286</xdr:rowOff>
    </xdr:from>
    <xdr:to>
      <xdr:col>10</xdr:col>
      <xdr:colOff>428625</xdr:colOff>
      <xdr:row>21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17700</xdr:colOff>
      <xdr:row>0</xdr:row>
      <xdr:rowOff>31248</xdr:rowOff>
    </xdr:from>
    <xdr:ext cx="2860207" cy="530658"/>
    <xdr:sp macro="" textlink="">
      <xdr:nvSpPr>
        <xdr:cNvPr id="3" name="Rectangle 2"/>
        <xdr:cNvSpPr/>
      </xdr:nvSpPr>
      <xdr:spPr>
        <a:xfrm>
          <a:off x="17700" y="31248"/>
          <a:ext cx="2860207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Drop-Out Rate</a:t>
          </a:r>
        </a:p>
      </xdr:txBody>
    </xdr:sp>
    <xdr:clientData/>
  </xdr:oneCellAnchor>
  <xdr:twoCellAnchor>
    <xdr:from>
      <xdr:col>10</xdr:col>
      <xdr:colOff>447675</xdr:colOff>
      <xdr:row>0</xdr:row>
      <xdr:rowOff>19050</xdr:rowOff>
    </xdr:from>
    <xdr:to>
      <xdr:col>11</xdr:col>
      <xdr:colOff>323851</xdr:colOff>
      <xdr:row>1</xdr:row>
      <xdr:rowOff>104775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6543675" y="19050"/>
          <a:ext cx="485776" cy="276225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</xdr:rowOff>
    </xdr:from>
    <xdr:to>
      <xdr:col>9</xdr:col>
      <xdr:colOff>238124</xdr:colOff>
      <xdr:row>21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9525</xdr:colOff>
      <xdr:row>0</xdr:row>
      <xdr:rowOff>31248</xdr:rowOff>
    </xdr:from>
    <xdr:ext cx="3262688" cy="530658"/>
    <xdr:sp macro="" textlink="">
      <xdr:nvSpPr>
        <xdr:cNvPr id="3" name="Rectangle 2"/>
        <xdr:cNvSpPr/>
      </xdr:nvSpPr>
      <xdr:spPr>
        <a:xfrm>
          <a:off x="9525" y="31248"/>
          <a:ext cx="3262688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Completion Rate</a:t>
          </a:r>
        </a:p>
      </xdr:txBody>
    </xdr:sp>
    <xdr:clientData/>
  </xdr:oneCellAnchor>
  <xdr:twoCellAnchor>
    <xdr:from>
      <xdr:col>9</xdr:col>
      <xdr:colOff>304800</xdr:colOff>
      <xdr:row>0</xdr:row>
      <xdr:rowOff>0</xdr:rowOff>
    </xdr:from>
    <xdr:to>
      <xdr:col>10</xdr:col>
      <xdr:colOff>180976</xdr:colOff>
      <xdr:row>1</xdr:row>
      <xdr:rowOff>85725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5791200" y="0"/>
          <a:ext cx="485776" cy="276225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4761</xdr:rowOff>
    </xdr:from>
    <xdr:to>
      <xdr:col>9</xdr:col>
      <xdr:colOff>285750</xdr:colOff>
      <xdr:row>21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0</xdr:rowOff>
    </xdr:from>
    <xdr:ext cx="4005519" cy="530658"/>
    <xdr:sp macro="" textlink="">
      <xdr:nvSpPr>
        <xdr:cNvPr id="3" name="Rectangle 2"/>
        <xdr:cNvSpPr/>
      </xdr:nvSpPr>
      <xdr:spPr>
        <a:xfrm>
          <a:off x="0" y="0"/>
          <a:ext cx="4005519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Cohort Survival Rate</a:t>
          </a:r>
        </a:p>
      </xdr:txBody>
    </xdr:sp>
    <xdr:clientData/>
  </xdr:oneCellAnchor>
  <xdr:twoCellAnchor>
    <xdr:from>
      <xdr:col>9</xdr:col>
      <xdr:colOff>314325</xdr:colOff>
      <xdr:row>0</xdr:row>
      <xdr:rowOff>19050</xdr:rowOff>
    </xdr:from>
    <xdr:to>
      <xdr:col>10</xdr:col>
      <xdr:colOff>190501</xdr:colOff>
      <xdr:row>1</xdr:row>
      <xdr:rowOff>104775</xdr:rowOff>
    </xdr:to>
    <xdr:sp macro="" textlink="">
      <xdr:nvSpPr>
        <xdr:cNvPr id="5" name="Rectangle 4">
          <a:hlinkClick xmlns:r="http://schemas.openxmlformats.org/officeDocument/2006/relationships" r:id="rId2"/>
        </xdr:cNvPr>
        <xdr:cNvSpPr/>
      </xdr:nvSpPr>
      <xdr:spPr>
        <a:xfrm>
          <a:off x="5800725" y="19050"/>
          <a:ext cx="485776" cy="276225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0</xdr:row>
      <xdr:rowOff>9525</xdr:rowOff>
    </xdr:from>
    <xdr:to>
      <xdr:col>23</xdr:col>
      <xdr:colOff>266700</xdr:colOff>
      <xdr:row>22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37438</xdr:colOff>
      <xdr:row>0</xdr:row>
      <xdr:rowOff>0</xdr:rowOff>
    </xdr:from>
    <xdr:ext cx="5640134" cy="468013"/>
    <xdr:sp macro="" textlink="">
      <xdr:nvSpPr>
        <xdr:cNvPr id="6" name="Rectangle 5"/>
        <xdr:cNvSpPr/>
      </xdr:nvSpPr>
      <xdr:spPr>
        <a:xfrm>
          <a:off x="7352638" y="0"/>
          <a:ext cx="5640134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NAT (National Achievement Test)</a:t>
          </a:r>
        </a:p>
      </xdr:txBody>
    </xdr:sp>
    <xdr:clientData/>
  </xdr:oneCellAnchor>
  <xdr:twoCellAnchor>
    <xdr:from>
      <xdr:col>23</xdr:col>
      <xdr:colOff>314325</xdr:colOff>
      <xdr:row>0</xdr:row>
      <xdr:rowOff>0</xdr:rowOff>
    </xdr:from>
    <xdr:to>
      <xdr:col>24</xdr:col>
      <xdr:colOff>190501</xdr:colOff>
      <xdr:row>1</xdr:row>
      <xdr:rowOff>85725</xdr:rowOff>
    </xdr:to>
    <xdr:sp macro="" textlink="">
      <xdr:nvSpPr>
        <xdr:cNvPr id="7" name="Rectangle 6">
          <a:hlinkClick xmlns:r="http://schemas.openxmlformats.org/officeDocument/2006/relationships" r:id="rId2"/>
        </xdr:cNvPr>
        <xdr:cNvSpPr/>
      </xdr:nvSpPr>
      <xdr:spPr>
        <a:xfrm>
          <a:off x="14335125" y="0"/>
          <a:ext cx="485776" cy="276225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85725</xdr:rowOff>
    </xdr:from>
    <xdr:to>
      <xdr:col>4</xdr:col>
      <xdr:colOff>590551</xdr:colOff>
      <xdr:row>0</xdr:row>
      <xdr:rowOff>361950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991350" y="85725"/>
          <a:ext cx="485776" cy="276225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back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1</xdr:row>
      <xdr:rowOff>238125</xdr:rowOff>
    </xdr:from>
    <xdr:to>
      <xdr:col>0</xdr:col>
      <xdr:colOff>2038350</xdr:colOff>
      <xdr:row>4</xdr:row>
      <xdr:rowOff>152399</xdr:rowOff>
    </xdr:to>
    <xdr:sp macro="" textlink="">
      <xdr:nvSpPr>
        <xdr:cNvPr id="2" name="Oval 1">
          <a:hlinkClick xmlns:r="http://schemas.openxmlformats.org/officeDocument/2006/relationships" r:id="rId1"/>
        </xdr:cNvPr>
        <xdr:cNvSpPr/>
      </xdr:nvSpPr>
      <xdr:spPr>
        <a:xfrm>
          <a:off x="123826" y="1666875"/>
          <a:ext cx="1914524" cy="857249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latin typeface="Agent Orange" pitchFamily="2" charset="0"/>
              <a:cs typeface="Agent Orange" pitchFamily="2" charset="0"/>
            </a:rPr>
            <a:t>Sample Template</a:t>
          </a:r>
        </a:p>
      </xdr:txBody>
    </xdr:sp>
    <xdr:clientData/>
  </xdr:twoCellAnchor>
  <xdr:twoCellAnchor>
    <xdr:from>
      <xdr:col>3</xdr:col>
      <xdr:colOff>200024</xdr:colOff>
      <xdr:row>1</xdr:row>
      <xdr:rowOff>209552</xdr:rowOff>
    </xdr:from>
    <xdr:to>
      <xdr:col>4</xdr:col>
      <xdr:colOff>438149</xdr:colOff>
      <xdr:row>4</xdr:row>
      <xdr:rowOff>200025</xdr:rowOff>
    </xdr:to>
    <xdr:sp macro="" textlink="">
      <xdr:nvSpPr>
        <xdr:cNvPr id="3" name="Oval 2">
          <a:hlinkClick xmlns:r="http://schemas.openxmlformats.org/officeDocument/2006/relationships" r:id="rId2"/>
        </xdr:cNvPr>
        <xdr:cNvSpPr/>
      </xdr:nvSpPr>
      <xdr:spPr>
        <a:xfrm>
          <a:off x="4476749" y="1638302"/>
          <a:ext cx="7915275" cy="933448"/>
        </a:xfrm>
        <a:prstGeom prst="ellipse">
          <a:avLst/>
        </a:prstGeom>
        <a:blipFill>
          <a:blip xmlns:r="http://schemas.openxmlformats.org/officeDocument/2006/relationships" r:embed="rId3"/>
          <a:tile tx="0" ty="0" sx="100000" sy="100000" flip="none" algn="tl"/>
        </a:blip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latin typeface="Agent Orange" pitchFamily="2" charset="0"/>
              <a:cs typeface="Agent Orange" pitchFamily="2" charset="0"/>
            </a:rPr>
            <a:t>SBM-PASBE DCT REPORT ON THE OPERATIONAL TRY-OUT OF THE REVISED SBM ASSESSMENT PROCESS &amp; TOOL </a:t>
          </a:r>
        </a:p>
      </xdr:txBody>
    </xdr:sp>
    <xdr:clientData/>
  </xdr:twoCellAnchor>
  <xdr:twoCellAnchor>
    <xdr:from>
      <xdr:col>1</xdr:col>
      <xdr:colOff>57150</xdr:colOff>
      <xdr:row>1</xdr:row>
      <xdr:rowOff>238125</xdr:rowOff>
    </xdr:from>
    <xdr:to>
      <xdr:col>2</xdr:col>
      <xdr:colOff>1857375</xdr:colOff>
      <xdr:row>4</xdr:row>
      <xdr:rowOff>152399</xdr:rowOff>
    </xdr:to>
    <xdr:sp macro="" textlink="">
      <xdr:nvSpPr>
        <xdr:cNvPr id="4" name="Oval 3">
          <a:hlinkClick xmlns:r="http://schemas.openxmlformats.org/officeDocument/2006/relationships" r:id="rId4"/>
        </xdr:cNvPr>
        <xdr:cNvSpPr/>
      </xdr:nvSpPr>
      <xdr:spPr>
        <a:xfrm>
          <a:off x="2238375" y="1666875"/>
          <a:ext cx="2028825" cy="857249"/>
        </a:xfrm>
        <a:prstGeom prst="ellipse">
          <a:avLst/>
        </a:prstGeom>
        <a:solidFill>
          <a:schemeClr val="accent2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latin typeface="Agent Orange" pitchFamily="2" charset="0"/>
              <a:cs typeface="Agent Orange" pitchFamily="2" charset="0"/>
            </a:rPr>
            <a:t>SBM Template</a:t>
          </a:r>
        </a:p>
      </xdr:txBody>
    </xdr:sp>
    <xdr:clientData/>
  </xdr:twoCellAnchor>
  <xdr:twoCellAnchor>
    <xdr:from>
      <xdr:col>3</xdr:col>
      <xdr:colOff>85724</xdr:colOff>
      <xdr:row>5</xdr:row>
      <xdr:rowOff>333375</xdr:rowOff>
    </xdr:from>
    <xdr:to>
      <xdr:col>3</xdr:col>
      <xdr:colOff>2400299</xdr:colOff>
      <xdr:row>7</xdr:row>
      <xdr:rowOff>19050</xdr:rowOff>
    </xdr:to>
    <xdr:sp macro="" textlink="">
      <xdr:nvSpPr>
        <xdr:cNvPr id="5" name="Rounded Rectangle 4">
          <a:hlinkClick xmlns:r="http://schemas.openxmlformats.org/officeDocument/2006/relationships" r:id="rId5"/>
        </xdr:cNvPr>
        <xdr:cNvSpPr/>
      </xdr:nvSpPr>
      <xdr:spPr>
        <a:xfrm>
          <a:off x="4362449" y="2705100"/>
          <a:ext cx="2314575" cy="4857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400" b="1">
              <a:solidFill>
                <a:schemeClr val="tx1"/>
              </a:solidFill>
              <a:latin typeface="Abduction2002" pitchFamily="2" charset="0"/>
            </a:rPr>
            <a:t>ENROLLMENT</a:t>
          </a:r>
        </a:p>
      </xdr:txBody>
    </xdr:sp>
    <xdr:clientData/>
  </xdr:twoCellAnchor>
  <xdr:twoCellAnchor>
    <xdr:from>
      <xdr:col>3</xdr:col>
      <xdr:colOff>95249</xdr:colOff>
      <xdr:row>7</xdr:row>
      <xdr:rowOff>95250</xdr:rowOff>
    </xdr:from>
    <xdr:to>
      <xdr:col>3</xdr:col>
      <xdr:colOff>2409824</xdr:colOff>
      <xdr:row>9</xdr:row>
      <xdr:rowOff>9525</xdr:rowOff>
    </xdr:to>
    <xdr:sp macro="" textlink="">
      <xdr:nvSpPr>
        <xdr:cNvPr id="6" name="Rounded Rectangle 5">
          <a:hlinkClick xmlns:r="http://schemas.openxmlformats.org/officeDocument/2006/relationships" r:id="rId6"/>
        </xdr:cNvPr>
        <xdr:cNvSpPr/>
      </xdr:nvSpPr>
      <xdr:spPr>
        <a:xfrm>
          <a:off x="4371974" y="3267075"/>
          <a:ext cx="2314575" cy="485775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000">
              <a:solidFill>
                <a:srgbClr val="FF0000"/>
              </a:solidFill>
              <a:latin typeface="Abduction2002" pitchFamily="2" charset="0"/>
            </a:rPr>
            <a:t>DROP-OUT</a:t>
          </a:r>
          <a:r>
            <a:rPr lang="en-AU" sz="2000" baseline="0">
              <a:solidFill>
                <a:srgbClr val="FF0000"/>
              </a:solidFill>
              <a:latin typeface="Abduction2002" pitchFamily="2" charset="0"/>
            </a:rPr>
            <a:t> RATE</a:t>
          </a:r>
          <a:endParaRPr lang="en-AU" sz="2000">
            <a:solidFill>
              <a:srgbClr val="FF0000"/>
            </a:solidFill>
            <a:latin typeface="Abduction2002" pitchFamily="2" charset="0"/>
          </a:endParaRPr>
        </a:p>
      </xdr:txBody>
    </xdr:sp>
    <xdr:clientData/>
  </xdr:twoCellAnchor>
  <xdr:twoCellAnchor>
    <xdr:from>
      <xdr:col>3</xdr:col>
      <xdr:colOff>2505074</xdr:colOff>
      <xdr:row>7</xdr:row>
      <xdr:rowOff>95250</xdr:rowOff>
    </xdr:from>
    <xdr:to>
      <xdr:col>3</xdr:col>
      <xdr:colOff>5000625</xdr:colOff>
      <xdr:row>9</xdr:row>
      <xdr:rowOff>9525</xdr:rowOff>
    </xdr:to>
    <xdr:sp macro="" textlink="">
      <xdr:nvSpPr>
        <xdr:cNvPr id="7" name="Rounded Rectangle 6">
          <a:hlinkClick xmlns:r="http://schemas.openxmlformats.org/officeDocument/2006/relationships" r:id="rId7"/>
        </xdr:cNvPr>
        <xdr:cNvSpPr/>
      </xdr:nvSpPr>
      <xdr:spPr>
        <a:xfrm>
          <a:off x="6781799" y="3267075"/>
          <a:ext cx="2495551" cy="485775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800" b="1">
              <a:solidFill>
                <a:srgbClr val="FF0000"/>
              </a:solidFill>
              <a:latin typeface="Abduction2002" pitchFamily="2" charset="0"/>
            </a:rPr>
            <a:t>COMPLETION RATE</a:t>
          </a:r>
        </a:p>
      </xdr:txBody>
    </xdr:sp>
    <xdr:clientData/>
  </xdr:twoCellAnchor>
  <xdr:twoCellAnchor>
    <xdr:from>
      <xdr:col>3</xdr:col>
      <xdr:colOff>5057774</xdr:colOff>
      <xdr:row>7</xdr:row>
      <xdr:rowOff>85725</xdr:rowOff>
    </xdr:from>
    <xdr:to>
      <xdr:col>4</xdr:col>
      <xdr:colOff>495300</xdr:colOff>
      <xdr:row>9</xdr:row>
      <xdr:rowOff>0</xdr:rowOff>
    </xdr:to>
    <xdr:sp macro="" textlink="">
      <xdr:nvSpPr>
        <xdr:cNvPr id="8" name="Rounded Rectangle 7">
          <a:hlinkClick xmlns:r="http://schemas.openxmlformats.org/officeDocument/2006/relationships" r:id="rId8"/>
        </xdr:cNvPr>
        <xdr:cNvSpPr/>
      </xdr:nvSpPr>
      <xdr:spPr>
        <a:xfrm>
          <a:off x="9334499" y="3257550"/>
          <a:ext cx="3114676" cy="485775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800" b="1">
              <a:solidFill>
                <a:srgbClr val="FF0000"/>
              </a:solidFill>
              <a:latin typeface="Abduction2002" pitchFamily="2" charset="0"/>
            </a:rPr>
            <a:t>COHORT SURVIVAL RATE</a:t>
          </a:r>
        </a:p>
      </xdr:txBody>
    </xdr:sp>
    <xdr:clientData/>
  </xdr:twoCellAnchor>
  <xdr:twoCellAnchor>
    <xdr:from>
      <xdr:col>3</xdr:col>
      <xdr:colOff>95249</xdr:colOff>
      <xdr:row>9</xdr:row>
      <xdr:rowOff>114300</xdr:rowOff>
    </xdr:from>
    <xdr:to>
      <xdr:col>4</xdr:col>
      <xdr:colOff>466725</xdr:colOff>
      <xdr:row>10</xdr:row>
      <xdr:rowOff>447675</xdr:rowOff>
    </xdr:to>
    <xdr:sp macro="" textlink="">
      <xdr:nvSpPr>
        <xdr:cNvPr id="9" name="Rounded Rectangle 8">
          <a:hlinkClick xmlns:r="http://schemas.openxmlformats.org/officeDocument/2006/relationships" r:id="rId9"/>
        </xdr:cNvPr>
        <xdr:cNvSpPr/>
      </xdr:nvSpPr>
      <xdr:spPr>
        <a:xfrm>
          <a:off x="4371974" y="3857625"/>
          <a:ext cx="8048626" cy="485775"/>
        </a:xfrm>
        <a:prstGeom prst="roundRect">
          <a:avLst/>
        </a:prstGeom>
        <a:solidFill>
          <a:schemeClr val="tx2">
            <a:lumMod val="7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2400" b="1">
              <a:solidFill>
                <a:schemeClr val="bg1"/>
              </a:solidFill>
              <a:latin typeface="Abduction2002" pitchFamily="2" charset="0"/>
            </a:rPr>
            <a:t>NAT (NATIONAL ACHIEVEMENT RATE)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workbookViewId="0">
      <selection sqref="A1:I1"/>
    </sheetView>
  </sheetViews>
  <sheetFormatPr defaultColWidth="9.140625" defaultRowHeight="15"/>
  <cols>
    <col min="1" max="1" width="13.7109375" style="4" customWidth="1"/>
    <col min="2" max="2" width="14.7109375" style="4" customWidth="1"/>
    <col min="3" max="3" width="7.5703125" style="4" customWidth="1"/>
    <col min="4" max="4" width="8" style="4" customWidth="1"/>
    <col min="5" max="5" width="34.5703125" style="4" customWidth="1"/>
    <col min="6" max="6" width="4.7109375" style="4" customWidth="1"/>
    <col min="7" max="7" width="3.5703125" style="4" customWidth="1"/>
    <col min="8" max="8" width="5.28515625" style="4" customWidth="1"/>
    <col min="9" max="9" width="8" style="4" customWidth="1"/>
    <col min="10" max="12" width="9.140625" style="4"/>
    <col min="13" max="13" width="9.5703125" style="4" bestFit="1" customWidth="1"/>
    <col min="14" max="14" width="11.5703125" style="4" bestFit="1" customWidth="1"/>
    <col min="15" max="16384" width="9.140625" style="4"/>
  </cols>
  <sheetData>
    <row r="1" spans="1:9" ht="23.25">
      <c r="A1" s="375" t="s">
        <v>0</v>
      </c>
      <c r="B1" s="375"/>
      <c r="C1" s="375"/>
      <c r="D1" s="375"/>
      <c r="E1" s="375"/>
      <c r="F1" s="375"/>
      <c r="G1" s="375"/>
      <c r="H1" s="375"/>
      <c r="I1" s="375"/>
    </row>
    <row r="2" spans="1:9" ht="15.75">
      <c r="A2" s="27" t="s">
        <v>135</v>
      </c>
      <c r="C2" s="5"/>
      <c r="F2" s="10" t="s">
        <v>134</v>
      </c>
    </row>
    <row r="3" spans="1:9" ht="15.75">
      <c r="A3" s="5" t="s">
        <v>1</v>
      </c>
    </row>
    <row r="4" spans="1:9" ht="15.75" thickBot="1">
      <c r="A4" s="6"/>
    </row>
    <row r="5" spans="1:9">
      <c r="A5" s="376" t="s">
        <v>2</v>
      </c>
      <c r="B5" s="378" t="s">
        <v>3</v>
      </c>
      <c r="C5" s="379"/>
      <c r="D5" s="380"/>
      <c r="E5" s="129" t="s">
        <v>4</v>
      </c>
      <c r="F5" s="381" t="s">
        <v>5</v>
      </c>
      <c r="G5" s="382"/>
      <c r="H5" s="383"/>
      <c r="I5" s="376" t="s">
        <v>6</v>
      </c>
    </row>
    <row r="6" spans="1:9" ht="15.75" thickBot="1">
      <c r="A6" s="377"/>
      <c r="B6" s="388" t="s">
        <v>8</v>
      </c>
      <c r="C6" s="389"/>
      <c r="D6" s="390"/>
      <c r="E6" s="49" t="s">
        <v>9</v>
      </c>
      <c r="F6" s="384"/>
      <c r="G6" s="385"/>
      <c r="H6" s="386"/>
      <c r="I6" s="387"/>
    </row>
    <row r="7" spans="1:9" ht="15.75" thickBot="1">
      <c r="A7" s="344" t="s">
        <v>10</v>
      </c>
      <c r="B7" s="347" t="s">
        <v>11</v>
      </c>
      <c r="C7" s="348"/>
      <c r="D7" s="107" t="s">
        <v>12</v>
      </c>
      <c r="E7" s="57" t="s">
        <v>13</v>
      </c>
      <c r="F7" s="349">
        <v>1</v>
      </c>
      <c r="G7" s="351" t="s">
        <v>14</v>
      </c>
      <c r="H7" s="321">
        <v>0.45</v>
      </c>
      <c r="I7" s="366">
        <f>F7*H7</f>
        <v>0.45</v>
      </c>
    </row>
    <row r="8" spans="1:9" ht="15.75" thickBot="1">
      <c r="A8" s="345"/>
      <c r="B8" s="268" t="s">
        <v>15</v>
      </c>
      <c r="C8" s="271">
        <v>750</v>
      </c>
      <c r="D8" s="146"/>
      <c r="E8" s="58" t="s">
        <v>16</v>
      </c>
      <c r="F8" s="350"/>
      <c r="G8" s="263"/>
      <c r="H8" s="265"/>
      <c r="I8" s="367"/>
    </row>
    <row r="9" spans="1:9" ht="15.75" thickBot="1">
      <c r="A9" s="345"/>
      <c r="B9" s="269"/>
      <c r="C9" s="271"/>
      <c r="D9" s="146"/>
      <c r="E9" s="59" t="s">
        <v>17</v>
      </c>
      <c r="F9" s="350"/>
      <c r="G9" s="263"/>
      <c r="H9" s="265"/>
      <c r="I9" s="367"/>
    </row>
    <row r="10" spans="1:9">
      <c r="A10" s="345"/>
      <c r="B10" s="369" t="s">
        <v>18</v>
      </c>
      <c r="C10" s="372">
        <v>800</v>
      </c>
      <c r="D10" s="352">
        <f>(C10-C8)/C8</f>
        <v>6.6666666666666666E-2</v>
      </c>
      <c r="E10" s="58" t="s">
        <v>19</v>
      </c>
      <c r="F10" s="350"/>
      <c r="G10" s="263"/>
      <c r="H10" s="265"/>
      <c r="I10" s="367"/>
    </row>
    <row r="11" spans="1:9">
      <c r="A11" s="345"/>
      <c r="B11" s="370"/>
      <c r="C11" s="373"/>
      <c r="D11" s="352"/>
      <c r="E11" s="59" t="s">
        <v>20</v>
      </c>
      <c r="F11" s="350"/>
      <c r="G11" s="263"/>
      <c r="H11" s="265"/>
      <c r="I11" s="367"/>
    </row>
    <row r="12" spans="1:9" ht="15.75" thickBot="1">
      <c r="A12" s="345"/>
      <c r="B12" s="371"/>
      <c r="C12" s="374"/>
      <c r="D12" s="353"/>
      <c r="E12" s="58" t="s">
        <v>21</v>
      </c>
      <c r="F12" s="350"/>
      <c r="G12" s="263"/>
      <c r="H12" s="265"/>
      <c r="I12" s="367"/>
    </row>
    <row r="13" spans="1:9">
      <c r="A13" s="345"/>
      <c r="B13" s="276" t="s">
        <v>22</v>
      </c>
      <c r="C13" s="354">
        <v>820</v>
      </c>
      <c r="D13" s="355">
        <f>(C13-C10)/C10</f>
        <v>2.5000000000000001E-2</v>
      </c>
      <c r="E13" s="59" t="s">
        <v>23</v>
      </c>
      <c r="F13" s="350"/>
      <c r="G13" s="263"/>
      <c r="H13" s="265"/>
      <c r="I13" s="367"/>
    </row>
    <row r="14" spans="1:9" ht="18">
      <c r="A14" s="345"/>
      <c r="B14" s="268"/>
      <c r="C14" s="354"/>
      <c r="D14" s="356"/>
      <c r="E14" s="78" t="s">
        <v>24</v>
      </c>
      <c r="F14" s="350"/>
      <c r="G14" s="263"/>
      <c r="H14" s="265"/>
      <c r="I14" s="367"/>
    </row>
    <row r="15" spans="1:9" ht="15.75" thickBot="1">
      <c r="A15" s="345"/>
      <c r="B15" s="268"/>
      <c r="C15" s="354"/>
      <c r="D15" s="356"/>
      <c r="E15" s="58" t="s">
        <v>25</v>
      </c>
      <c r="F15" s="350"/>
      <c r="G15" s="263"/>
      <c r="H15" s="265"/>
      <c r="I15" s="367"/>
    </row>
    <row r="16" spans="1:9">
      <c r="A16" s="346"/>
      <c r="B16" s="357" t="s">
        <v>26</v>
      </c>
      <c r="C16" s="358"/>
      <c r="D16" s="363">
        <f>(D10+D13)/2</f>
        <v>4.5833333333333337E-2</v>
      </c>
      <c r="E16" s="58" t="s">
        <v>27</v>
      </c>
      <c r="F16" s="350"/>
      <c r="G16" s="263"/>
      <c r="H16" s="265"/>
      <c r="I16" s="367"/>
    </row>
    <row r="17" spans="1:9">
      <c r="A17" s="346"/>
      <c r="B17" s="359"/>
      <c r="C17" s="360"/>
      <c r="D17" s="364"/>
      <c r="E17" s="58" t="s">
        <v>28</v>
      </c>
      <c r="F17" s="350"/>
      <c r="G17" s="263"/>
      <c r="H17" s="265"/>
      <c r="I17" s="367"/>
    </row>
    <row r="18" spans="1:9">
      <c r="A18" s="346"/>
      <c r="B18" s="359"/>
      <c r="C18" s="360"/>
      <c r="D18" s="364"/>
      <c r="E18" s="59" t="s">
        <v>29</v>
      </c>
      <c r="F18" s="350"/>
      <c r="G18" s="263"/>
      <c r="H18" s="265"/>
      <c r="I18" s="367"/>
    </row>
    <row r="19" spans="1:9">
      <c r="A19" s="346"/>
      <c r="B19" s="359"/>
      <c r="C19" s="360"/>
      <c r="D19" s="364"/>
      <c r="E19" s="58" t="s">
        <v>30</v>
      </c>
      <c r="F19" s="350"/>
      <c r="G19" s="263"/>
      <c r="H19" s="265"/>
      <c r="I19" s="367"/>
    </row>
    <row r="20" spans="1:9" ht="15.75" thickBot="1">
      <c r="A20" s="346"/>
      <c r="B20" s="361"/>
      <c r="C20" s="362"/>
      <c r="D20" s="365"/>
      <c r="E20" s="60" t="s">
        <v>31</v>
      </c>
      <c r="F20" s="350"/>
      <c r="G20" s="263"/>
      <c r="H20" s="265"/>
      <c r="I20" s="368"/>
    </row>
    <row r="21" spans="1:9" ht="24">
      <c r="A21" s="310" t="s">
        <v>32</v>
      </c>
      <c r="B21" s="313" t="s">
        <v>33</v>
      </c>
      <c r="C21" s="314"/>
      <c r="D21" s="105" t="s">
        <v>34</v>
      </c>
      <c r="E21" s="50" t="s">
        <v>35</v>
      </c>
      <c r="F21" s="317">
        <v>2</v>
      </c>
      <c r="G21" s="319" t="s">
        <v>14</v>
      </c>
      <c r="H21" s="321">
        <v>0.25</v>
      </c>
      <c r="I21" s="336">
        <f>F21*H21</f>
        <v>0.5</v>
      </c>
    </row>
    <row r="22" spans="1:9" ht="15.75" thickBot="1">
      <c r="A22" s="311"/>
      <c r="B22" s="315"/>
      <c r="C22" s="316"/>
      <c r="D22" s="105"/>
      <c r="E22" s="51" t="s">
        <v>37</v>
      </c>
      <c r="F22" s="318"/>
      <c r="G22" s="320"/>
      <c r="H22" s="265"/>
      <c r="I22" s="267"/>
    </row>
    <row r="23" spans="1:9" ht="15.75" thickBot="1">
      <c r="A23" s="311"/>
      <c r="B23" s="48" t="s">
        <v>15</v>
      </c>
      <c r="C23" s="205">
        <v>5.0500000000000003E-2</v>
      </c>
      <c r="D23" s="104"/>
      <c r="E23" s="52" t="s">
        <v>38</v>
      </c>
      <c r="F23" s="318"/>
      <c r="G23" s="320"/>
      <c r="H23" s="265"/>
      <c r="I23" s="267"/>
    </row>
    <row r="24" spans="1:9" ht="15.75" thickBot="1">
      <c r="A24" s="311"/>
      <c r="B24" s="37" t="s">
        <v>18</v>
      </c>
      <c r="C24" s="206">
        <v>2.1000000000000001E-2</v>
      </c>
      <c r="D24" s="112">
        <f>(C23-C24)</f>
        <v>2.9500000000000002E-2</v>
      </c>
      <c r="E24" s="51" t="s">
        <v>39</v>
      </c>
      <c r="F24" s="318"/>
      <c r="G24" s="320"/>
      <c r="H24" s="265"/>
      <c r="I24" s="267"/>
    </row>
    <row r="25" spans="1:9" ht="15.75" thickBot="1">
      <c r="A25" s="311"/>
      <c r="B25" s="37" t="s">
        <v>22</v>
      </c>
      <c r="C25" s="207">
        <v>2.5000000000000001E-3</v>
      </c>
      <c r="D25" s="112">
        <f>C24-C25</f>
        <v>1.8500000000000003E-2</v>
      </c>
      <c r="E25" s="52" t="s">
        <v>40</v>
      </c>
      <c r="F25" s="318"/>
      <c r="G25" s="320"/>
      <c r="H25" s="265"/>
      <c r="I25" s="267"/>
    </row>
    <row r="26" spans="1:9">
      <c r="A26" s="311"/>
      <c r="B26" s="338" t="s">
        <v>127</v>
      </c>
      <c r="C26" s="340"/>
      <c r="D26" s="342">
        <f>(D24+D25)/2</f>
        <v>2.4E-2</v>
      </c>
      <c r="E26" s="51" t="s">
        <v>42</v>
      </c>
      <c r="F26" s="318"/>
      <c r="G26" s="320"/>
      <c r="H26" s="265"/>
      <c r="I26" s="267"/>
    </row>
    <row r="27" spans="1:9" ht="15.75" thickBot="1">
      <c r="A27" s="311"/>
      <c r="B27" s="339"/>
      <c r="C27" s="341"/>
      <c r="D27" s="343"/>
      <c r="E27" s="53" t="s">
        <v>43</v>
      </c>
      <c r="F27" s="318"/>
      <c r="G27" s="320"/>
      <c r="H27" s="265"/>
      <c r="I27" s="267"/>
    </row>
    <row r="28" spans="1:9" ht="15.75" thickBot="1">
      <c r="A28" s="311"/>
      <c r="B28" s="87"/>
      <c r="C28" s="103"/>
      <c r="D28" s="226">
        <v>0</v>
      </c>
      <c r="E28" s="53"/>
      <c r="F28" s="318"/>
      <c r="G28" s="320"/>
      <c r="H28" s="265"/>
      <c r="I28" s="267"/>
    </row>
    <row r="29" spans="1:9" ht="15.75" thickBot="1">
      <c r="A29" s="311"/>
      <c r="B29" s="315" t="s">
        <v>44</v>
      </c>
      <c r="C29" s="316"/>
      <c r="D29" s="107" t="s">
        <v>12</v>
      </c>
      <c r="E29" s="61" t="s">
        <v>45</v>
      </c>
      <c r="F29" s="318"/>
      <c r="G29" s="320"/>
      <c r="H29" s="265"/>
      <c r="I29" s="267"/>
    </row>
    <row r="30" spans="1:9" ht="15.75" thickBot="1">
      <c r="A30" s="311"/>
      <c r="B30" s="45" t="s">
        <v>15</v>
      </c>
      <c r="C30" s="209">
        <v>0.94499999999999995</v>
      </c>
      <c r="D30" s="106"/>
      <c r="E30" s="54" t="s">
        <v>47</v>
      </c>
      <c r="F30" s="318"/>
      <c r="G30" s="320"/>
      <c r="H30" s="265"/>
      <c r="I30" s="267"/>
    </row>
    <row r="31" spans="1:9" ht="15.75" thickBot="1">
      <c r="A31" s="311"/>
      <c r="B31" s="8" t="s">
        <v>18</v>
      </c>
      <c r="C31" s="210">
        <v>0.95199999999999996</v>
      </c>
      <c r="D31" s="112">
        <f>(C31-C30)/C31</f>
        <v>7.3529411764705951E-3</v>
      </c>
      <c r="E31" s="55" t="s">
        <v>48</v>
      </c>
      <c r="F31" s="318"/>
      <c r="G31" s="320"/>
      <c r="H31" s="265"/>
      <c r="I31" s="267"/>
    </row>
    <row r="32" spans="1:9" ht="15.75" thickBot="1">
      <c r="A32" s="311"/>
      <c r="B32" s="8" t="s">
        <v>22</v>
      </c>
      <c r="C32" s="210">
        <v>0.96350000000000002</v>
      </c>
      <c r="D32" s="112">
        <f>(C32-C31)/C32</f>
        <v>1.1935651271406399E-2</v>
      </c>
      <c r="E32" s="54" t="s">
        <v>49</v>
      </c>
      <c r="F32" s="318"/>
      <c r="G32" s="320"/>
      <c r="H32" s="265"/>
      <c r="I32" s="267"/>
    </row>
    <row r="33" spans="1:9">
      <c r="A33" s="311"/>
      <c r="B33" s="322" t="s">
        <v>128</v>
      </c>
      <c r="C33" s="147"/>
      <c r="D33" s="324">
        <f>(D31+D32)/2</f>
        <v>9.6442962239384963E-3</v>
      </c>
      <c r="E33" s="55" t="s">
        <v>51</v>
      </c>
      <c r="F33" s="318"/>
      <c r="G33" s="320"/>
      <c r="H33" s="265"/>
      <c r="I33" s="267"/>
    </row>
    <row r="34" spans="1:9" ht="15.75" thickBot="1">
      <c r="A34" s="311"/>
      <c r="B34" s="323"/>
      <c r="C34" s="147"/>
      <c r="D34" s="325"/>
      <c r="E34" s="54" t="s">
        <v>52</v>
      </c>
      <c r="F34" s="318"/>
      <c r="G34" s="320"/>
      <c r="H34" s="265"/>
      <c r="I34" s="267"/>
    </row>
    <row r="35" spans="1:9" ht="15.75" thickBot="1">
      <c r="A35" s="311"/>
      <c r="B35" s="35"/>
      <c r="C35" s="75"/>
      <c r="D35" s="227">
        <v>0</v>
      </c>
      <c r="E35" s="62" t="s">
        <v>53</v>
      </c>
      <c r="F35" s="318"/>
      <c r="G35" s="320"/>
      <c r="H35" s="265"/>
      <c r="I35" s="267"/>
    </row>
    <row r="36" spans="1:9">
      <c r="A36" s="311"/>
      <c r="B36" s="326" t="s">
        <v>54</v>
      </c>
      <c r="C36" s="327"/>
      <c r="D36" s="332" t="s">
        <v>12</v>
      </c>
      <c r="E36" s="61" t="s">
        <v>55</v>
      </c>
      <c r="F36" s="318"/>
      <c r="G36" s="320"/>
      <c r="H36" s="265"/>
      <c r="I36" s="267"/>
    </row>
    <row r="37" spans="1:9">
      <c r="A37" s="311"/>
      <c r="B37" s="328"/>
      <c r="C37" s="329"/>
      <c r="D37" s="332"/>
      <c r="E37" s="54" t="s">
        <v>57</v>
      </c>
      <c r="F37" s="318"/>
      <c r="G37" s="320"/>
      <c r="H37" s="265"/>
      <c r="I37" s="267"/>
    </row>
    <row r="38" spans="1:9" ht="15.75" thickBot="1">
      <c r="A38" s="311"/>
      <c r="B38" s="330"/>
      <c r="C38" s="331"/>
      <c r="D38" s="333"/>
      <c r="E38" s="55" t="s">
        <v>48</v>
      </c>
      <c r="F38" s="318"/>
      <c r="G38" s="320"/>
      <c r="H38" s="265"/>
      <c r="I38" s="267"/>
    </row>
    <row r="39" spans="1:9" ht="15.75" thickBot="1">
      <c r="A39" s="311"/>
      <c r="B39" s="37" t="s">
        <v>15</v>
      </c>
      <c r="C39" s="213">
        <v>0.85499999999999998</v>
      </c>
      <c r="D39" s="106"/>
      <c r="E39" s="54" t="s">
        <v>58</v>
      </c>
      <c r="F39" s="318"/>
      <c r="G39" s="320"/>
      <c r="H39" s="265"/>
      <c r="I39" s="267"/>
    </row>
    <row r="40" spans="1:9" ht="15.75" thickBot="1">
      <c r="A40" s="311"/>
      <c r="B40" s="37" t="s">
        <v>18</v>
      </c>
      <c r="C40" s="213">
        <v>0.9</v>
      </c>
      <c r="D40" s="112">
        <f>(C40-C39)/C40</f>
        <v>5.0000000000000044E-2</v>
      </c>
      <c r="E40" s="56" t="s">
        <v>59</v>
      </c>
      <c r="F40" s="318"/>
      <c r="G40" s="320"/>
      <c r="H40" s="265"/>
      <c r="I40" s="267"/>
    </row>
    <row r="41" spans="1:9" ht="15.75" thickBot="1">
      <c r="A41" s="311"/>
      <c r="B41" s="37" t="s">
        <v>22</v>
      </c>
      <c r="C41" s="213">
        <v>0.96</v>
      </c>
      <c r="D41" s="112">
        <f>(C41-C40)/C41</f>
        <v>6.2499999999999944E-2</v>
      </c>
      <c r="E41" s="54" t="s">
        <v>60</v>
      </c>
      <c r="F41" s="318"/>
      <c r="G41" s="320"/>
      <c r="H41" s="265"/>
      <c r="I41" s="267"/>
    </row>
    <row r="42" spans="1:9" ht="15.75" thickBot="1">
      <c r="A42" s="311"/>
      <c r="B42" s="38" t="s">
        <v>50</v>
      </c>
      <c r="C42" s="76">
        <f>(C41+C40+C39)/3</f>
        <v>0.90499999999999992</v>
      </c>
      <c r="D42" s="110">
        <f>(D40+D41)/2</f>
        <v>5.6249999999999994E-2</v>
      </c>
      <c r="E42" s="62" t="s">
        <v>61</v>
      </c>
      <c r="F42" s="318"/>
      <c r="G42" s="320"/>
      <c r="H42" s="265"/>
      <c r="I42" s="337"/>
    </row>
    <row r="43" spans="1:9" ht="15.75" thickBot="1">
      <c r="A43" s="311"/>
      <c r="B43" s="85"/>
      <c r="C43" s="228"/>
      <c r="D43" s="229">
        <v>0</v>
      </c>
      <c r="E43" s="86"/>
      <c r="F43" s="218"/>
      <c r="G43" s="219"/>
      <c r="H43" s="217"/>
      <c r="I43" s="220"/>
    </row>
    <row r="44" spans="1:9" ht="15.75" thickBot="1">
      <c r="A44" s="312"/>
      <c r="B44" s="334" t="s">
        <v>62</v>
      </c>
      <c r="C44" s="335"/>
      <c r="D44" s="148">
        <f>D26+D33+D42</f>
        <v>8.9894296223938491E-2</v>
      </c>
      <c r="E44" s="64"/>
      <c r="F44" s="74"/>
      <c r="G44" s="65"/>
      <c r="H44" s="66"/>
      <c r="I44" s="81"/>
    </row>
    <row r="45" spans="1:9" ht="15.75" thickBot="1">
      <c r="A45" s="295" t="s">
        <v>63</v>
      </c>
      <c r="B45" s="297" t="s">
        <v>64</v>
      </c>
      <c r="C45" s="298"/>
      <c r="D45" s="108" t="s">
        <v>12</v>
      </c>
      <c r="E45" s="47" t="s">
        <v>65</v>
      </c>
      <c r="F45" s="262">
        <v>2</v>
      </c>
      <c r="G45" s="263" t="s">
        <v>14</v>
      </c>
      <c r="H45" s="265">
        <v>0.3</v>
      </c>
      <c r="I45" s="266">
        <f>F45*H45</f>
        <v>0.6</v>
      </c>
    </row>
    <row r="46" spans="1:9">
      <c r="A46" s="296"/>
      <c r="B46" s="268" t="s">
        <v>15</v>
      </c>
      <c r="C46" s="270">
        <v>0.68500000000000005</v>
      </c>
      <c r="D46" s="273"/>
      <c r="E46" s="46" t="s">
        <v>66</v>
      </c>
      <c r="F46" s="262"/>
      <c r="G46" s="264"/>
      <c r="H46" s="265"/>
      <c r="I46" s="267"/>
    </row>
    <row r="47" spans="1:9">
      <c r="A47" s="296"/>
      <c r="B47" s="268"/>
      <c r="C47" s="271"/>
      <c r="D47" s="274"/>
      <c r="E47" s="47" t="s">
        <v>68</v>
      </c>
      <c r="F47" s="262"/>
      <c r="G47" s="264"/>
      <c r="H47" s="265"/>
      <c r="I47" s="267"/>
    </row>
    <row r="48" spans="1:9" ht="15.75" thickBot="1">
      <c r="A48" s="296"/>
      <c r="B48" s="269"/>
      <c r="C48" s="272"/>
      <c r="D48" s="275"/>
      <c r="E48" s="63" t="s">
        <v>69</v>
      </c>
      <c r="F48" s="262"/>
      <c r="G48" s="264"/>
      <c r="H48" s="265"/>
      <c r="I48" s="267"/>
    </row>
    <row r="49" spans="1:9">
      <c r="A49" s="296"/>
      <c r="B49" s="276" t="s">
        <v>18</v>
      </c>
      <c r="C49" s="300">
        <v>0.72499999999999998</v>
      </c>
      <c r="D49" s="301">
        <f>(C49-C46)/C49</f>
        <v>5.5172413793103343E-2</v>
      </c>
      <c r="E49" s="47" t="s">
        <v>70</v>
      </c>
      <c r="F49" s="262"/>
      <c r="G49" s="264"/>
      <c r="H49" s="265"/>
      <c r="I49" s="267"/>
    </row>
    <row r="50" spans="1:9">
      <c r="A50" s="296"/>
      <c r="B50" s="268"/>
      <c r="C50" s="271"/>
      <c r="D50" s="302"/>
      <c r="E50" s="63" t="s">
        <v>71</v>
      </c>
      <c r="F50" s="262"/>
      <c r="G50" s="264"/>
      <c r="H50" s="265"/>
      <c r="I50" s="267"/>
    </row>
    <row r="51" spans="1:9" ht="15.75" thickBot="1">
      <c r="A51" s="296"/>
      <c r="B51" s="269"/>
      <c r="C51" s="272"/>
      <c r="D51" s="303"/>
      <c r="E51" s="47" t="s">
        <v>72</v>
      </c>
      <c r="F51" s="262"/>
      <c r="G51" s="264"/>
      <c r="H51" s="265"/>
      <c r="I51" s="267"/>
    </row>
    <row r="52" spans="1:9">
      <c r="A52" s="296"/>
      <c r="B52" s="276" t="s">
        <v>22</v>
      </c>
      <c r="C52" s="300">
        <v>0.76300000000000001</v>
      </c>
      <c r="D52" s="301">
        <f>(C52-C49)/C52</f>
        <v>4.9803407601572786E-2</v>
      </c>
      <c r="E52" s="63" t="s">
        <v>73</v>
      </c>
      <c r="F52" s="262"/>
      <c r="G52" s="264"/>
      <c r="H52" s="265"/>
      <c r="I52" s="267"/>
    </row>
    <row r="53" spans="1:9">
      <c r="A53" s="296"/>
      <c r="B53" s="268"/>
      <c r="C53" s="271"/>
      <c r="D53" s="302"/>
      <c r="E53" s="63" t="s">
        <v>74</v>
      </c>
      <c r="F53" s="262"/>
      <c r="G53" s="264"/>
      <c r="H53" s="265"/>
      <c r="I53" s="267"/>
    </row>
    <row r="54" spans="1:9" ht="15.75" thickBot="1">
      <c r="A54" s="296"/>
      <c r="B54" s="299"/>
      <c r="C54" s="272"/>
      <c r="D54" s="303"/>
      <c r="E54" s="46" t="s">
        <v>75</v>
      </c>
      <c r="F54" s="262"/>
      <c r="G54" s="264"/>
      <c r="H54" s="265"/>
      <c r="I54" s="267"/>
    </row>
    <row r="55" spans="1:9">
      <c r="A55" s="296"/>
      <c r="B55" s="304" t="s">
        <v>76</v>
      </c>
      <c r="C55" s="306">
        <f>(C52+C49+C46)/3</f>
        <v>0.72433333333333338</v>
      </c>
      <c r="D55" s="308">
        <f>(D49+D52)/2</f>
        <v>5.2487910697338061E-2</v>
      </c>
      <c r="E55" s="47" t="s">
        <v>77</v>
      </c>
      <c r="F55" s="262"/>
      <c r="G55" s="264"/>
      <c r="H55" s="265"/>
      <c r="I55" s="267"/>
    </row>
    <row r="56" spans="1:9">
      <c r="A56" s="296"/>
      <c r="B56" s="305"/>
      <c r="C56" s="307"/>
      <c r="D56" s="309"/>
      <c r="E56" s="47" t="s">
        <v>78</v>
      </c>
      <c r="F56" s="262"/>
      <c r="G56" s="264"/>
      <c r="H56" s="265"/>
      <c r="I56" s="267"/>
    </row>
    <row r="57" spans="1:9">
      <c r="A57" s="296"/>
      <c r="B57" s="305"/>
      <c r="C57" s="307"/>
      <c r="D57" s="309"/>
      <c r="E57" s="47" t="s">
        <v>79</v>
      </c>
      <c r="F57" s="262"/>
      <c r="G57" s="264"/>
      <c r="H57" s="265"/>
      <c r="I57" s="267"/>
    </row>
    <row r="58" spans="1:9">
      <c r="A58" s="296"/>
      <c r="B58" s="305"/>
      <c r="C58" s="307"/>
      <c r="D58" s="309"/>
      <c r="E58" s="47" t="s">
        <v>80</v>
      </c>
      <c r="F58" s="262"/>
      <c r="G58" s="264"/>
      <c r="H58" s="265"/>
      <c r="I58" s="267"/>
    </row>
    <row r="59" spans="1:9">
      <c r="A59" s="296"/>
      <c r="B59" s="305"/>
      <c r="C59" s="307"/>
      <c r="D59" s="309"/>
      <c r="E59" s="47" t="s">
        <v>81</v>
      </c>
      <c r="F59" s="262"/>
      <c r="G59" s="264"/>
      <c r="H59" s="265"/>
      <c r="I59" s="267"/>
    </row>
    <row r="60" spans="1:9">
      <c r="A60" s="296"/>
      <c r="B60" s="305"/>
      <c r="C60" s="307"/>
      <c r="D60" s="309"/>
      <c r="E60" s="47" t="s">
        <v>82</v>
      </c>
      <c r="F60" s="262"/>
      <c r="G60" s="264"/>
      <c r="H60" s="265"/>
      <c r="I60" s="267"/>
    </row>
    <row r="61" spans="1:9">
      <c r="A61" s="296"/>
      <c r="B61" s="305"/>
      <c r="C61" s="307"/>
      <c r="D61" s="309"/>
      <c r="E61" s="47" t="s">
        <v>83</v>
      </c>
      <c r="F61" s="262"/>
      <c r="G61" s="264"/>
      <c r="H61" s="265"/>
      <c r="I61" s="267"/>
    </row>
    <row r="62" spans="1:9">
      <c r="A62" s="296"/>
      <c r="B62" s="305"/>
      <c r="C62" s="307"/>
      <c r="D62" s="309"/>
      <c r="E62" s="47" t="s">
        <v>84</v>
      </c>
      <c r="F62" s="262"/>
      <c r="G62" s="264"/>
      <c r="H62" s="265"/>
      <c r="I62" s="267"/>
    </row>
    <row r="63" spans="1:9">
      <c r="A63" s="296"/>
      <c r="B63" s="305"/>
      <c r="C63" s="307"/>
      <c r="D63" s="309"/>
      <c r="E63" s="47" t="s">
        <v>85</v>
      </c>
      <c r="F63" s="262"/>
      <c r="G63" s="264"/>
      <c r="H63" s="265"/>
      <c r="I63" s="267"/>
    </row>
    <row r="64" spans="1:9">
      <c r="A64" s="296"/>
      <c r="B64" s="305"/>
      <c r="C64" s="307"/>
      <c r="D64" s="309"/>
      <c r="E64" s="47" t="s">
        <v>86</v>
      </c>
      <c r="F64" s="262"/>
      <c r="G64" s="264"/>
      <c r="H64" s="265"/>
      <c r="I64" s="267"/>
    </row>
    <row r="65" spans="1:10" ht="15.75" thickBot="1">
      <c r="A65" s="296"/>
      <c r="B65" s="305"/>
      <c r="C65" s="307"/>
      <c r="D65" s="309"/>
      <c r="E65" s="47" t="s">
        <v>87</v>
      </c>
      <c r="F65" s="262"/>
      <c r="G65" s="264"/>
      <c r="H65" s="265"/>
      <c r="I65" s="267"/>
    </row>
    <row r="66" spans="1:10" ht="15.75" thickBot="1">
      <c r="A66" s="277" t="s">
        <v>88</v>
      </c>
      <c r="B66" s="278"/>
      <c r="C66" s="278"/>
      <c r="D66" s="278"/>
      <c r="E66" s="278"/>
      <c r="F66" s="278"/>
      <c r="G66" s="278"/>
      <c r="H66" s="279"/>
      <c r="I66" s="149">
        <f>I45+I21+I7</f>
        <v>1.55</v>
      </c>
    </row>
    <row r="67" spans="1:10">
      <c r="A67" s="10" t="s">
        <v>89</v>
      </c>
      <c r="D67" s="11" t="s">
        <v>90</v>
      </c>
      <c r="E67" s="11"/>
      <c r="F67" s="11"/>
      <c r="G67" s="11"/>
      <c r="H67" s="11"/>
      <c r="I67" s="11"/>
    </row>
    <row r="68" spans="1:10">
      <c r="D68" s="11" t="s">
        <v>91</v>
      </c>
      <c r="E68" s="11"/>
      <c r="F68" s="11"/>
      <c r="G68" s="11"/>
      <c r="H68" s="11"/>
      <c r="I68" s="11"/>
      <c r="J68" s="11"/>
    </row>
    <row r="69" spans="1:10">
      <c r="D69" s="11" t="s">
        <v>92</v>
      </c>
      <c r="E69" s="11"/>
      <c r="F69" s="11"/>
      <c r="G69" s="11"/>
      <c r="H69" s="11"/>
      <c r="I69" s="11"/>
      <c r="J69" s="11"/>
    </row>
    <row r="70" spans="1:10" ht="15.75" thickBot="1">
      <c r="A70" s="10" t="s">
        <v>93</v>
      </c>
    </row>
    <row r="71" spans="1:10" ht="24.75" thickBot="1">
      <c r="A71" s="12" t="s">
        <v>94</v>
      </c>
      <c r="B71" s="13" t="s">
        <v>95</v>
      </c>
      <c r="C71" s="39"/>
    </row>
    <row r="72" spans="1:10" ht="15.75" thickBot="1">
      <c r="A72" s="14" t="s">
        <v>96</v>
      </c>
      <c r="B72" s="15" t="s">
        <v>90</v>
      </c>
      <c r="C72" s="40"/>
    </row>
    <row r="73" spans="1:10" ht="15.75" thickBot="1">
      <c r="A73" s="14" t="s">
        <v>97</v>
      </c>
      <c r="B73" s="15" t="s">
        <v>91</v>
      </c>
      <c r="C73" s="40"/>
    </row>
    <row r="74" spans="1:10" ht="15.75" thickBot="1">
      <c r="A74" s="14" t="s">
        <v>98</v>
      </c>
      <c r="B74" s="15" t="s">
        <v>92</v>
      </c>
      <c r="C74" s="40"/>
    </row>
    <row r="75" spans="1:10">
      <c r="A75" s="17" t="s">
        <v>99</v>
      </c>
    </row>
    <row r="76" spans="1:10">
      <c r="A76" s="17"/>
    </row>
    <row r="77" spans="1:10">
      <c r="A77" s="17"/>
    </row>
    <row r="78" spans="1:10">
      <c r="A78" s="17"/>
    </row>
    <row r="79" spans="1:10">
      <c r="A79" s="17"/>
    </row>
    <row r="80" spans="1:10">
      <c r="A80" s="17"/>
    </row>
    <row r="81" spans="1:14">
      <c r="A81" s="17"/>
    </row>
    <row r="82" spans="1:14" ht="15.75">
      <c r="A82" s="5" t="s">
        <v>100</v>
      </c>
    </row>
    <row r="83" spans="1:14" ht="16.5" thickBot="1">
      <c r="A83" s="5"/>
    </row>
    <row r="84" spans="1:14" ht="15" customHeight="1">
      <c r="A84" s="280" t="s">
        <v>101</v>
      </c>
      <c r="B84" s="283" t="s">
        <v>102</v>
      </c>
      <c r="C84" s="286" t="s">
        <v>103</v>
      </c>
      <c r="D84" s="287"/>
      <c r="E84" s="288"/>
      <c r="F84" s="280" t="s">
        <v>6</v>
      </c>
      <c r="G84" s="287"/>
      <c r="H84" s="287"/>
      <c r="I84" s="288"/>
    </row>
    <row r="85" spans="1:14" ht="15" customHeight="1">
      <c r="A85" s="281"/>
      <c r="B85" s="284"/>
      <c r="C85" s="289"/>
      <c r="D85" s="290"/>
      <c r="E85" s="291"/>
      <c r="F85" s="281"/>
      <c r="G85" s="290"/>
      <c r="H85" s="290"/>
      <c r="I85" s="291"/>
    </row>
    <row r="86" spans="1:14" ht="15.75" customHeight="1" thickBot="1">
      <c r="A86" s="282"/>
      <c r="B86" s="285"/>
      <c r="C86" s="292"/>
      <c r="D86" s="293"/>
      <c r="E86" s="294"/>
      <c r="F86" s="282"/>
      <c r="G86" s="293"/>
      <c r="H86" s="293"/>
      <c r="I86" s="294"/>
      <c r="K86" s="72"/>
      <c r="L86" s="72"/>
      <c r="M86" s="72"/>
    </row>
    <row r="87" spans="1:14" ht="16.5" customHeight="1" thickBot="1">
      <c r="A87" s="79" t="s">
        <v>104</v>
      </c>
      <c r="B87" s="67">
        <v>0.3</v>
      </c>
      <c r="C87" s="260">
        <v>14</v>
      </c>
      <c r="D87" s="261"/>
      <c r="E87" s="128" t="e">
        <f>C87/D87</f>
        <v>#DIV/0!</v>
      </c>
      <c r="F87" s="237" t="e">
        <f>E87*0.3</f>
        <v>#DIV/0!</v>
      </c>
      <c r="G87" s="254"/>
      <c r="H87" s="254"/>
      <c r="I87" s="238"/>
      <c r="K87" s="72"/>
      <c r="L87" s="72"/>
      <c r="M87" s="71"/>
      <c r="N87" s="71"/>
    </row>
    <row r="88" spans="1:14" ht="32.25" customHeight="1" thickBot="1">
      <c r="A88" s="79" t="s">
        <v>105</v>
      </c>
      <c r="B88" s="67">
        <v>0.3</v>
      </c>
      <c r="C88" s="260">
        <v>16</v>
      </c>
      <c r="D88" s="261"/>
      <c r="E88" s="128" t="e">
        <f t="shared" ref="E88:E90" si="0">C88/D88</f>
        <v>#DIV/0!</v>
      </c>
      <c r="F88" s="237" t="e">
        <f>E88*0.3</f>
        <v>#DIV/0!</v>
      </c>
      <c r="G88" s="254"/>
      <c r="H88" s="254"/>
      <c r="I88" s="238"/>
      <c r="K88" s="72"/>
      <c r="L88" s="72"/>
      <c r="M88" s="71"/>
      <c r="N88" s="71"/>
    </row>
    <row r="89" spans="1:14" ht="29.25" customHeight="1" thickBot="1">
      <c r="A89" s="79" t="s">
        <v>106</v>
      </c>
      <c r="B89" s="67">
        <v>0.25</v>
      </c>
      <c r="C89" s="260">
        <v>9</v>
      </c>
      <c r="D89" s="261"/>
      <c r="E89" s="128" t="e">
        <f t="shared" si="0"/>
        <v>#DIV/0!</v>
      </c>
      <c r="F89" s="237" t="e">
        <f>E89*0.25</f>
        <v>#DIV/0!</v>
      </c>
      <c r="G89" s="254"/>
      <c r="H89" s="254"/>
      <c r="I89" s="238"/>
      <c r="K89" s="72"/>
      <c r="L89" s="72"/>
      <c r="M89" s="71"/>
      <c r="N89" s="71"/>
    </row>
    <row r="90" spans="1:14" ht="32.25" customHeight="1" thickBot="1">
      <c r="A90" s="79" t="s">
        <v>107</v>
      </c>
      <c r="B90" s="68">
        <v>0.15</v>
      </c>
      <c r="C90" s="258">
        <v>11</v>
      </c>
      <c r="D90" s="259"/>
      <c r="E90" s="150" t="e">
        <f t="shared" si="0"/>
        <v>#DIV/0!</v>
      </c>
      <c r="F90" s="237" t="e">
        <f>E90*0.15</f>
        <v>#DIV/0!</v>
      </c>
      <c r="G90" s="254"/>
      <c r="H90" s="254"/>
      <c r="I90" s="238"/>
      <c r="K90" s="72"/>
      <c r="L90" s="72"/>
      <c r="M90" s="71"/>
      <c r="N90" s="71"/>
    </row>
    <row r="91" spans="1:14" ht="16.5" thickBot="1">
      <c r="A91" s="18" t="s">
        <v>108</v>
      </c>
      <c r="B91" s="69">
        <v>1</v>
      </c>
      <c r="C91" s="255"/>
      <c r="D91" s="256"/>
      <c r="E91" s="257"/>
      <c r="F91" s="247" t="e">
        <f>F90+F89+F88+F87</f>
        <v>#DIV/0!</v>
      </c>
      <c r="G91" s="247"/>
      <c r="H91" s="247"/>
      <c r="I91" s="248"/>
      <c r="M91" s="70"/>
      <c r="N91" s="71"/>
    </row>
    <row r="92" spans="1:14">
      <c r="A92" s="19"/>
    </row>
    <row r="93" spans="1:14">
      <c r="A93" s="20" t="s">
        <v>89</v>
      </c>
      <c r="C93" s="11" t="s">
        <v>129</v>
      </c>
      <c r="D93" s="4" t="s">
        <v>90</v>
      </c>
    </row>
    <row r="94" spans="1:14">
      <c r="D94" s="11" t="s">
        <v>91</v>
      </c>
      <c r="J94" s="11"/>
    </row>
    <row r="95" spans="1:14">
      <c r="D95" s="11" t="s">
        <v>92</v>
      </c>
      <c r="J95" s="11"/>
    </row>
    <row r="96" spans="1:14">
      <c r="A96" s="21"/>
    </row>
    <row r="97" spans="1:9" ht="15.75" thickBot="1">
      <c r="A97" s="20" t="s">
        <v>93</v>
      </c>
    </row>
    <row r="98" spans="1:9" ht="26.25" thickBot="1">
      <c r="A98" s="22" t="s">
        <v>94</v>
      </c>
      <c r="B98" s="23" t="s">
        <v>95</v>
      </c>
      <c r="C98" s="41"/>
    </row>
    <row r="99" spans="1:9" ht="15.75" thickBot="1">
      <c r="A99" s="24" t="s">
        <v>96</v>
      </c>
      <c r="B99" s="25" t="s">
        <v>90</v>
      </c>
      <c r="C99" s="42"/>
    </row>
    <row r="100" spans="1:9" ht="15.75" thickBot="1">
      <c r="A100" s="24" t="s">
        <v>97</v>
      </c>
      <c r="B100" s="25" t="s">
        <v>91</v>
      </c>
      <c r="C100" s="42"/>
    </row>
    <row r="101" spans="1:9" ht="15.75" thickBot="1">
      <c r="A101" s="24" t="s">
        <v>98</v>
      </c>
      <c r="B101" s="25" t="s">
        <v>92</v>
      </c>
      <c r="C101" s="42"/>
    </row>
    <row r="102" spans="1:9">
      <c r="A102" s="26"/>
    </row>
    <row r="103" spans="1:9">
      <c r="A103" s="27"/>
    </row>
    <row r="104" spans="1:9">
      <c r="A104" s="27"/>
    </row>
    <row r="105" spans="1:9" ht="18">
      <c r="A105" s="28"/>
    </row>
    <row r="106" spans="1:9" ht="16.5" thickBot="1">
      <c r="A106" s="5" t="s">
        <v>109</v>
      </c>
    </row>
    <row r="107" spans="1:9" ht="16.5" thickBot="1">
      <c r="A107" s="29" t="s">
        <v>110</v>
      </c>
      <c r="B107" s="249" t="s">
        <v>102</v>
      </c>
      <c r="C107" s="250"/>
      <c r="D107" s="249" t="s">
        <v>5</v>
      </c>
      <c r="E107" s="250"/>
      <c r="F107" s="249" t="s">
        <v>6</v>
      </c>
      <c r="G107" s="251"/>
      <c r="H107" s="251"/>
      <c r="I107" s="250"/>
    </row>
    <row r="108" spans="1:9" ht="39" thickBot="1">
      <c r="A108" s="80" t="s">
        <v>111</v>
      </c>
      <c r="B108" s="235">
        <v>0.6</v>
      </c>
      <c r="C108" s="236"/>
      <c r="D108" s="252">
        <f>I66</f>
        <v>1.55</v>
      </c>
      <c r="E108" s="253"/>
      <c r="F108" s="239">
        <f>D108*0.6</f>
        <v>0.92999999999999994</v>
      </c>
      <c r="G108" s="240"/>
      <c r="H108" s="240"/>
      <c r="I108" s="241"/>
    </row>
    <row r="109" spans="1:9" ht="39" thickBot="1">
      <c r="A109" s="80" t="s">
        <v>112</v>
      </c>
      <c r="B109" s="235">
        <v>0.4</v>
      </c>
      <c r="C109" s="236"/>
      <c r="D109" s="237" t="e">
        <f>F91</f>
        <v>#DIV/0!</v>
      </c>
      <c r="E109" s="238"/>
      <c r="F109" s="239" t="e">
        <f>D109*0.4</f>
        <v>#DIV/0!</v>
      </c>
      <c r="G109" s="240"/>
      <c r="H109" s="240"/>
      <c r="I109" s="241"/>
    </row>
    <row r="110" spans="1:9" ht="16.5" thickBot="1">
      <c r="A110" s="77" t="s">
        <v>113</v>
      </c>
      <c r="B110" s="242">
        <v>1</v>
      </c>
      <c r="C110" s="243"/>
      <c r="D110" s="244"/>
      <c r="E110" s="245"/>
      <c r="F110" s="246" t="e">
        <f>F109+F108</f>
        <v>#DIV/0!</v>
      </c>
      <c r="G110" s="247"/>
      <c r="H110" s="247"/>
      <c r="I110" s="248"/>
    </row>
    <row r="111" spans="1:9" ht="15.75">
      <c r="A111" s="5"/>
    </row>
    <row r="112" spans="1:9" ht="15.75">
      <c r="A112" s="5" t="s">
        <v>114</v>
      </c>
    </row>
    <row r="113" spans="1:4">
      <c r="B113" s="30" t="s">
        <v>115</v>
      </c>
      <c r="C113" s="30"/>
      <c r="D113" s="30" t="s">
        <v>130</v>
      </c>
    </row>
    <row r="114" spans="1:4">
      <c r="A114" s="30" t="s">
        <v>116</v>
      </c>
      <c r="B114" s="30" t="s">
        <v>117</v>
      </c>
      <c r="C114" s="30"/>
      <c r="D114" s="30" t="s">
        <v>131</v>
      </c>
    </row>
    <row r="115" spans="1:4">
      <c r="B115" s="30" t="s">
        <v>132</v>
      </c>
      <c r="C115" s="30"/>
      <c r="D115" s="30" t="s">
        <v>133</v>
      </c>
    </row>
    <row r="116" spans="1:4">
      <c r="A116" s="16"/>
    </row>
    <row r="117" spans="1:4" ht="16.5" thickBot="1">
      <c r="A117" s="5" t="s">
        <v>118</v>
      </c>
    </row>
    <row r="118" spans="1:4" ht="45.75" thickBot="1">
      <c r="A118" s="31" t="s">
        <v>94</v>
      </c>
      <c r="B118" s="32" t="s">
        <v>95</v>
      </c>
      <c r="C118" s="43"/>
    </row>
    <row r="119" spans="1:4" ht="15.75" thickBot="1">
      <c r="A119" s="33" t="s">
        <v>96</v>
      </c>
      <c r="B119" s="9" t="s">
        <v>115</v>
      </c>
      <c r="C119" s="44"/>
    </row>
    <row r="120" spans="1:4" ht="15.75" thickBot="1">
      <c r="A120" s="33" t="s">
        <v>97</v>
      </c>
      <c r="B120" s="9" t="s">
        <v>117</v>
      </c>
      <c r="C120" s="44"/>
    </row>
    <row r="121" spans="1:4" ht="15.75" thickBot="1">
      <c r="A121" s="33" t="s">
        <v>119</v>
      </c>
      <c r="B121" s="9" t="s">
        <v>120</v>
      </c>
      <c r="C121" s="44"/>
    </row>
    <row r="123" spans="1:4" ht="18.75">
      <c r="A123" s="34" t="s">
        <v>121</v>
      </c>
    </row>
    <row r="127" spans="1:4" ht="15.75">
      <c r="A127" s="215" t="s">
        <v>93</v>
      </c>
    </row>
    <row r="128" spans="1:4">
      <c r="A128" s="4" t="s">
        <v>189</v>
      </c>
    </row>
    <row r="130" spans="1:9" ht="15.75">
      <c r="A130" s="215" t="s">
        <v>188</v>
      </c>
    </row>
    <row r="131" spans="1:9" ht="15.75">
      <c r="A131" s="4" t="s">
        <v>193</v>
      </c>
    </row>
    <row r="132" spans="1:9" ht="29.25" customHeight="1">
      <c r="A132" s="232" t="s">
        <v>192</v>
      </c>
      <c r="B132" s="232"/>
      <c r="C132" s="232"/>
      <c r="D132" s="232"/>
      <c r="E132" s="232"/>
      <c r="F132" s="232"/>
      <c r="G132" s="232"/>
      <c r="H132" s="232"/>
      <c r="I132" s="232"/>
    </row>
    <row r="134" spans="1:9" ht="15.75">
      <c r="A134" s="215" t="s">
        <v>191</v>
      </c>
    </row>
    <row r="135" spans="1:9" ht="15.75">
      <c r="A135" s="216" t="s">
        <v>194</v>
      </c>
    </row>
    <row r="136" spans="1:9" ht="46.5" customHeight="1">
      <c r="A136" s="232" t="s">
        <v>198</v>
      </c>
      <c r="B136" s="232"/>
      <c r="C136" s="232"/>
      <c r="D136" s="232"/>
      <c r="E136" s="232"/>
      <c r="F136" s="232"/>
      <c r="G136" s="232"/>
      <c r="H136" s="232"/>
      <c r="I136" s="232"/>
    </row>
    <row r="137" spans="1:9" ht="15.75">
      <c r="A137" s="216" t="s">
        <v>195</v>
      </c>
    </row>
    <row r="138" spans="1:9" ht="30.75" customHeight="1">
      <c r="A138" s="233" t="s">
        <v>197</v>
      </c>
      <c r="B138" s="233"/>
      <c r="C138" s="233"/>
      <c r="D138" s="233"/>
      <c r="E138" s="233"/>
      <c r="F138" s="233"/>
      <c r="G138" s="233"/>
      <c r="H138" s="233"/>
      <c r="I138" s="233"/>
    </row>
    <row r="139" spans="1:9" ht="15" customHeight="1">
      <c r="B139" s="234" t="s">
        <v>196</v>
      </c>
      <c r="C139" s="234"/>
      <c r="D139" s="234"/>
      <c r="E139" s="234"/>
      <c r="F139" s="234"/>
      <c r="G139" s="234"/>
      <c r="H139" s="234"/>
      <c r="I139" s="234"/>
    </row>
    <row r="140" spans="1:9">
      <c r="B140" s="234"/>
      <c r="C140" s="234"/>
    </row>
  </sheetData>
  <sheetProtection password="CE88" sheet="1" objects="1" scenarios="1"/>
  <customSheetViews>
    <customSheetView guid="{97380835-E2BF-46F3-8160-5212E2CB957B}">
      <pageMargins left="0.7" right="0.7" top="0.75" bottom="0.75" header="0.3" footer="0.3"/>
    </customSheetView>
  </customSheetViews>
  <mergeCells count="87">
    <mergeCell ref="A1:I1"/>
    <mergeCell ref="A5:A6"/>
    <mergeCell ref="B5:D5"/>
    <mergeCell ref="F5:H6"/>
    <mergeCell ref="I5:I6"/>
    <mergeCell ref="B6:D6"/>
    <mergeCell ref="I7:I20"/>
    <mergeCell ref="B8:B9"/>
    <mergeCell ref="C8:C9"/>
    <mergeCell ref="B10:B12"/>
    <mergeCell ref="C10:C12"/>
    <mergeCell ref="A7:A20"/>
    <mergeCell ref="B7:C7"/>
    <mergeCell ref="F7:F20"/>
    <mergeCell ref="G7:G20"/>
    <mergeCell ref="H7:H20"/>
    <mergeCell ref="D10:D12"/>
    <mergeCell ref="B13:B15"/>
    <mergeCell ref="C13:C15"/>
    <mergeCell ref="D13:D15"/>
    <mergeCell ref="B16:C20"/>
    <mergeCell ref="D16:D20"/>
    <mergeCell ref="I21:I42"/>
    <mergeCell ref="B26:B27"/>
    <mergeCell ref="C26:C27"/>
    <mergeCell ref="D26:D27"/>
    <mergeCell ref="B29:C29"/>
    <mergeCell ref="A21:A44"/>
    <mergeCell ref="B21:C22"/>
    <mergeCell ref="F21:F42"/>
    <mergeCell ref="G21:G42"/>
    <mergeCell ref="H21:H42"/>
    <mergeCell ref="B33:B34"/>
    <mergeCell ref="D33:D34"/>
    <mergeCell ref="B36:C38"/>
    <mergeCell ref="D36:D38"/>
    <mergeCell ref="B44:C44"/>
    <mergeCell ref="A45:A65"/>
    <mergeCell ref="B45:C45"/>
    <mergeCell ref="B52:B54"/>
    <mergeCell ref="C52:C54"/>
    <mergeCell ref="D52:D54"/>
    <mergeCell ref="C49:C51"/>
    <mergeCell ref="D49:D51"/>
    <mergeCell ref="B55:B65"/>
    <mergeCell ref="C55:C65"/>
    <mergeCell ref="D55:D65"/>
    <mergeCell ref="A66:H66"/>
    <mergeCell ref="A84:A86"/>
    <mergeCell ref="B84:B86"/>
    <mergeCell ref="C84:E86"/>
    <mergeCell ref="F84:I86"/>
    <mergeCell ref="F45:F65"/>
    <mergeCell ref="G45:G65"/>
    <mergeCell ref="H45:H65"/>
    <mergeCell ref="I45:I65"/>
    <mergeCell ref="B46:B48"/>
    <mergeCell ref="C46:C48"/>
    <mergeCell ref="D46:D48"/>
    <mergeCell ref="B49:B51"/>
    <mergeCell ref="F87:I87"/>
    <mergeCell ref="F88:I88"/>
    <mergeCell ref="F89:I89"/>
    <mergeCell ref="F90:I90"/>
    <mergeCell ref="C91:E91"/>
    <mergeCell ref="F91:I91"/>
    <mergeCell ref="C90:D90"/>
    <mergeCell ref="C89:D89"/>
    <mergeCell ref="C88:D88"/>
    <mergeCell ref="C87:D87"/>
    <mergeCell ref="B107:C107"/>
    <mergeCell ref="D107:E107"/>
    <mergeCell ref="F107:I107"/>
    <mergeCell ref="B108:C108"/>
    <mergeCell ref="D108:E108"/>
    <mergeCell ref="F108:I108"/>
    <mergeCell ref="B109:C109"/>
    <mergeCell ref="D109:E109"/>
    <mergeCell ref="F109:I109"/>
    <mergeCell ref="B110:C110"/>
    <mergeCell ref="D110:E110"/>
    <mergeCell ref="F110:I110"/>
    <mergeCell ref="A132:I132"/>
    <mergeCell ref="A136:I136"/>
    <mergeCell ref="A138:I138"/>
    <mergeCell ref="B139:I139"/>
    <mergeCell ref="B140:C14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F7" sqref="F7"/>
    </sheetView>
  </sheetViews>
  <sheetFormatPr defaultRowHeight="15"/>
  <cols>
    <col min="1" max="1" width="23.140625" customWidth="1"/>
    <col min="2" max="2" width="22" customWidth="1"/>
    <col min="3" max="3" width="49" customWidth="1"/>
    <col min="4" max="4" width="10" customWidth="1"/>
  </cols>
  <sheetData>
    <row r="1" spans="1:7" ht="43.5" customHeight="1">
      <c r="A1" s="419" t="s">
        <v>137</v>
      </c>
      <c r="B1" s="419"/>
      <c r="C1" s="419"/>
      <c r="D1" s="163"/>
      <c r="E1" s="163"/>
      <c r="F1" s="163"/>
      <c r="G1" s="163"/>
    </row>
    <row r="2" spans="1:7" ht="19.5">
      <c r="A2" s="420"/>
      <c r="B2" s="420"/>
      <c r="C2" s="420"/>
      <c r="D2" s="163"/>
      <c r="E2" s="163"/>
      <c r="F2" s="163"/>
      <c r="G2" s="163"/>
    </row>
    <row r="3" spans="1:7" ht="21.75">
      <c r="A3" s="162" t="str">
        <f>'sbm Template'!A2</f>
        <v>Name of School: ________________________</v>
      </c>
      <c r="B3" s="162"/>
      <c r="C3" s="181" t="str">
        <f>'sbm Template'!F2</f>
        <v>Division: ____________</v>
      </c>
      <c r="D3" s="163"/>
      <c r="E3" s="163"/>
      <c r="F3" s="163"/>
      <c r="G3" s="163"/>
    </row>
    <row r="4" spans="1:7" ht="21.75">
      <c r="A4" s="162"/>
      <c r="B4" s="163"/>
      <c r="C4" s="163"/>
      <c r="D4" s="163"/>
      <c r="E4" s="163"/>
      <c r="F4" s="163"/>
      <c r="G4" s="163"/>
    </row>
    <row r="5" spans="1:7" ht="19.5">
      <c r="A5" s="165" t="s">
        <v>138</v>
      </c>
      <c r="B5" s="163"/>
      <c r="C5" s="163"/>
      <c r="D5" s="163"/>
      <c r="E5" s="163"/>
      <c r="F5" s="163"/>
      <c r="G5" s="163"/>
    </row>
    <row r="6" spans="1:7" ht="20.25" thickBot="1">
      <c r="A6" s="165" t="s">
        <v>139</v>
      </c>
      <c r="B6" s="163"/>
      <c r="C6" s="163"/>
      <c r="D6" s="163"/>
      <c r="E6" s="163"/>
      <c r="F6" s="163"/>
      <c r="G6" s="163"/>
    </row>
    <row r="7" spans="1:7" ht="20.25" thickBot="1">
      <c r="A7" s="166" t="s">
        <v>110</v>
      </c>
      <c r="B7" s="167" t="s">
        <v>102</v>
      </c>
      <c r="C7" s="167" t="s">
        <v>5</v>
      </c>
      <c r="D7" s="167" t="s">
        <v>6</v>
      </c>
      <c r="E7" s="163"/>
      <c r="F7" s="163"/>
      <c r="G7" s="163"/>
    </row>
    <row r="8" spans="1:7" ht="34.5" customHeight="1" thickBot="1">
      <c r="A8" s="168" t="s">
        <v>111</v>
      </c>
      <c r="B8" s="221">
        <v>0.6</v>
      </c>
      <c r="C8" s="222">
        <f>'sbm Template'!E89</f>
        <v>2.6</v>
      </c>
      <c r="D8" s="222" t="str">
        <f>'sbm Template'!E68</f>
        <v>Better</v>
      </c>
      <c r="E8" s="163"/>
      <c r="F8" s="163"/>
      <c r="G8" s="163" t="s">
        <v>186</v>
      </c>
    </row>
    <row r="9" spans="1:7" ht="39.75" thickBot="1">
      <c r="A9" s="168" t="s">
        <v>112</v>
      </c>
      <c r="B9" s="221">
        <v>0.4</v>
      </c>
      <c r="C9" s="222">
        <f>'sbm Template'!E90</f>
        <v>2.5714285714285716</v>
      </c>
      <c r="D9" s="222" t="str">
        <f>'sbm Template'!E94</f>
        <v>Best</v>
      </c>
      <c r="E9" s="163"/>
      <c r="F9" s="163"/>
      <c r="G9" s="163"/>
    </row>
    <row r="10" spans="1:7" ht="29.45" customHeight="1" thickBot="1">
      <c r="A10" s="168" t="s">
        <v>113</v>
      </c>
      <c r="B10" s="221">
        <v>1</v>
      </c>
      <c r="C10" s="223"/>
      <c r="D10" s="223" t="str">
        <f>'sbm Template'!E113</f>
        <v>Maturing  (Level) II</v>
      </c>
      <c r="E10" s="163"/>
      <c r="F10" s="163"/>
      <c r="G10" s="163"/>
    </row>
    <row r="11" spans="1:7" ht="17.25">
      <c r="A11" s="169" t="s">
        <v>114</v>
      </c>
      <c r="B11" s="163" t="str">
        <f>'sbm Template'!E68</f>
        <v>Better</v>
      </c>
      <c r="C11" s="163"/>
      <c r="D11" s="163"/>
      <c r="E11" s="163"/>
      <c r="F11" s="163"/>
      <c r="G11" s="163"/>
    </row>
    <row r="12" spans="1:7" ht="17.25">
      <c r="A12" s="163"/>
      <c r="B12" s="159"/>
      <c r="C12" s="159"/>
      <c r="D12" s="163"/>
      <c r="E12" s="163"/>
      <c r="F12" s="163"/>
      <c r="G12" s="163"/>
    </row>
    <row r="13" spans="1:7" ht="17.25">
      <c r="A13" s="159" t="s">
        <v>116</v>
      </c>
      <c r="B13" s="159"/>
      <c r="C13" s="159"/>
      <c r="D13" s="163"/>
      <c r="E13" s="163"/>
      <c r="F13" s="163"/>
      <c r="G13" s="163"/>
    </row>
    <row r="14" spans="1:7" ht="17.25">
      <c r="A14" s="163"/>
      <c r="B14" s="159"/>
      <c r="C14" s="159"/>
      <c r="D14" s="163"/>
      <c r="E14" s="163"/>
      <c r="F14" s="163"/>
      <c r="G14" s="163"/>
    </row>
    <row r="15" spans="1:7">
      <c r="A15" s="160"/>
      <c r="B15" s="163"/>
      <c r="C15" s="163"/>
      <c r="D15" s="163"/>
      <c r="E15" s="163"/>
      <c r="F15" s="163"/>
      <c r="G15" s="163"/>
    </row>
    <row r="16" spans="1:7" ht="18" thickBot="1">
      <c r="A16" s="169" t="s">
        <v>118</v>
      </c>
      <c r="B16" s="163"/>
      <c r="C16" s="163"/>
      <c r="D16" s="163"/>
      <c r="E16" s="163"/>
      <c r="F16" s="163"/>
      <c r="G16" s="163"/>
    </row>
    <row r="17" spans="1:7" ht="35.25" thickBot="1">
      <c r="A17" s="170" t="s">
        <v>94</v>
      </c>
      <c r="B17" s="171" t="s">
        <v>95</v>
      </c>
      <c r="C17" s="163"/>
      <c r="D17" s="163"/>
      <c r="E17" s="163"/>
      <c r="F17" s="163"/>
      <c r="G17" s="163"/>
    </row>
    <row r="18" spans="1:7" ht="18" thickBot="1">
      <c r="A18" s="172" t="s">
        <v>96</v>
      </c>
      <c r="B18" s="173" t="s">
        <v>115</v>
      </c>
      <c r="C18" s="163"/>
      <c r="D18" s="163"/>
      <c r="E18" s="163"/>
      <c r="F18" s="163"/>
      <c r="G18" s="163"/>
    </row>
    <row r="19" spans="1:7" ht="18" thickBot="1">
      <c r="A19" s="172" t="s">
        <v>97</v>
      </c>
      <c r="B19" s="173" t="s">
        <v>117</v>
      </c>
      <c r="C19" s="163"/>
      <c r="D19" s="163"/>
      <c r="E19" s="163"/>
      <c r="F19" s="163"/>
      <c r="G19" s="163"/>
    </row>
    <row r="20" spans="1:7" ht="18" thickBot="1">
      <c r="A20" s="172" t="s">
        <v>119</v>
      </c>
      <c r="B20" s="173" t="s">
        <v>120</v>
      </c>
      <c r="C20" s="163"/>
      <c r="D20" s="163"/>
      <c r="E20" s="163"/>
      <c r="F20" s="163"/>
      <c r="G20" s="163"/>
    </row>
    <row r="21" spans="1:7">
      <c r="A21" s="163"/>
      <c r="B21" s="163"/>
      <c r="C21" s="163"/>
      <c r="D21" s="163"/>
      <c r="E21" s="163"/>
      <c r="F21" s="163"/>
      <c r="G21" s="163"/>
    </row>
    <row r="22" spans="1:7" ht="20.25" thickBot="1">
      <c r="A22" s="165" t="s">
        <v>140</v>
      </c>
      <c r="B22" s="163"/>
      <c r="C22" s="163"/>
      <c r="D22" s="163"/>
      <c r="E22" s="163"/>
      <c r="F22" s="163"/>
      <c r="G22" s="163"/>
    </row>
    <row r="23" spans="1:7" ht="39.75" thickBot="1">
      <c r="A23" s="423" t="s">
        <v>141</v>
      </c>
      <c r="B23" s="424"/>
      <c r="C23" s="167" t="s">
        <v>142</v>
      </c>
      <c r="D23" s="163"/>
      <c r="E23" s="163"/>
      <c r="F23" s="163"/>
      <c r="G23" s="163"/>
    </row>
    <row r="24" spans="1:7" ht="35.25" thickBot="1">
      <c r="A24" s="174" t="s">
        <v>143</v>
      </c>
      <c r="B24" s="175" t="s">
        <v>144</v>
      </c>
      <c r="C24" s="175"/>
      <c r="D24" s="163"/>
      <c r="E24" s="163"/>
      <c r="F24" s="163"/>
      <c r="G24" s="163"/>
    </row>
    <row r="25" spans="1:7" ht="15" customHeight="1" thickBot="1">
      <c r="A25" s="183" t="s">
        <v>145</v>
      </c>
      <c r="B25" s="183" t="s">
        <v>146</v>
      </c>
      <c r="C25" s="184"/>
      <c r="D25" s="163"/>
      <c r="E25" s="163"/>
      <c r="F25" s="163"/>
      <c r="G25" s="163"/>
    </row>
    <row r="26" spans="1:7" ht="15" customHeight="1" thickBot="1">
      <c r="A26" s="183" t="s">
        <v>147</v>
      </c>
      <c r="B26" s="183" t="s">
        <v>148</v>
      </c>
      <c r="C26" s="184"/>
      <c r="D26" s="163"/>
      <c r="E26" s="163"/>
      <c r="F26" s="163"/>
      <c r="G26" s="163"/>
    </row>
    <row r="27" spans="1:7" ht="18" thickBot="1">
      <c r="A27" s="192" t="s">
        <v>149</v>
      </c>
      <c r="B27" s="193" t="s">
        <v>150</v>
      </c>
      <c r="C27" s="194"/>
      <c r="D27" s="163"/>
      <c r="E27" s="163"/>
      <c r="F27" s="163"/>
      <c r="G27" s="163"/>
    </row>
    <row r="28" spans="1:7" ht="18" thickBot="1">
      <c r="A28" s="174" t="s">
        <v>151</v>
      </c>
      <c r="B28" s="175" t="s">
        <v>152</v>
      </c>
      <c r="C28" s="175"/>
      <c r="D28" s="163"/>
      <c r="E28" s="163"/>
      <c r="F28" s="163"/>
      <c r="G28" s="163"/>
    </row>
    <row r="29" spans="1:7" ht="35.25" thickBot="1">
      <c r="A29" s="183" t="s">
        <v>145</v>
      </c>
      <c r="B29" s="183" t="s">
        <v>153</v>
      </c>
      <c r="C29" s="184"/>
      <c r="D29" s="163"/>
      <c r="E29" s="163"/>
      <c r="F29" s="163"/>
      <c r="G29" s="163"/>
    </row>
    <row r="30" spans="1:7" ht="35.25" thickBot="1">
      <c r="A30" s="183" t="s">
        <v>154</v>
      </c>
      <c r="B30" s="183" t="s">
        <v>155</v>
      </c>
      <c r="C30" s="184"/>
      <c r="D30" s="163"/>
      <c r="E30" s="163"/>
      <c r="F30" s="163"/>
      <c r="G30" s="163"/>
    </row>
    <row r="31" spans="1:7" ht="52.5" thickBot="1">
      <c r="A31" s="183" t="s">
        <v>156</v>
      </c>
      <c r="B31" s="183" t="s">
        <v>157</v>
      </c>
      <c r="C31" s="184"/>
      <c r="D31" s="163"/>
      <c r="E31" s="163"/>
      <c r="F31" s="163"/>
      <c r="G31" s="163"/>
    </row>
    <row r="32" spans="1:7" ht="35.25" thickBot="1">
      <c r="A32" s="192" t="s">
        <v>158</v>
      </c>
      <c r="B32" s="193" t="s">
        <v>159</v>
      </c>
      <c r="C32" s="194"/>
      <c r="D32" s="163"/>
      <c r="E32" s="163"/>
      <c r="F32" s="163"/>
      <c r="G32" s="163"/>
    </row>
    <row r="33" spans="1:7" ht="19.5">
      <c r="A33" s="161"/>
      <c r="B33" s="163"/>
      <c r="C33" s="163"/>
      <c r="D33" s="163"/>
      <c r="E33" s="163"/>
      <c r="F33" s="163"/>
      <c r="G33" s="163"/>
    </row>
    <row r="34" spans="1:7" ht="19.5">
      <c r="A34" s="165" t="s">
        <v>160</v>
      </c>
      <c r="B34" s="163"/>
      <c r="C34" s="163"/>
      <c r="D34" s="163"/>
      <c r="E34" s="163"/>
      <c r="F34" s="163"/>
      <c r="G34" s="163"/>
    </row>
    <row r="35" spans="1:7" ht="20.25" thickBot="1">
      <c r="A35" s="165"/>
      <c r="B35" s="163"/>
      <c r="C35" s="163"/>
      <c r="D35" s="163"/>
      <c r="E35" s="163"/>
      <c r="F35" s="163"/>
      <c r="G35" s="163"/>
    </row>
    <row r="36" spans="1:7" ht="20.25" thickBot="1">
      <c r="A36" s="190" t="s">
        <v>161</v>
      </c>
      <c r="B36" s="191" t="s">
        <v>162</v>
      </c>
      <c r="C36" s="191" t="s">
        <v>163</v>
      </c>
      <c r="D36" s="163"/>
      <c r="E36" s="163"/>
      <c r="F36" s="163"/>
      <c r="G36" s="163"/>
    </row>
    <row r="37" spans="1:7" ht="20.25" thickBot="1">
      <c r="A37" s="187" t="s">
        <v>164</v>
      </c>
      <c r="B37" s="188"/>
      <c r="C37" s="189"/>
      <c r="D37" s="163"/>
      <c r="E37" s="163"/>
      <c r="F37" s="163"/>
      <c r="G37" s="163"/>
    </row>
    <row r="38" spans="1:7" ht="20.25" thickBot="1">
      <c r="A38" s="187" t="s">
        <v>165</v>
      </c>
      <c r="B38" s="421"/>
      <c r="C38" s="422"/>
      <c r="D38" s="163"/>
      <c r="E38" s="163"/>
      <c r="F38" s="163"/>
      <c r="G38" s="163"/>
    </row>
    <row r="39" spans="1:7" ht="19.5">
      <c r="A39" s="165"/>
      <c r="B39" s="163"/>
      <c r="C39" s="163"/>
      <c r="D39" s="163"/>
      <c r="E39" s="163"/>
      <c r="F39" s="163"/>
      <c r="G39" s="163"/>
    </row>
    <row r="40" spans="1:7" ht="17.25">
      <c r="A40" s="179" t="s">
        <v>166</v>
      </c>
      <c r="B40" s="163"/>
      <c r="C40" s="163"/>
      <c r="D40" s="163"/>
      <c r="E40" s="163"/>
      <c r="F40" s="163"/>
      <c r="G40" s="163"/>
    </row>
    <row r="41" spans="1:7" ht="20.25" thickBot="1">
      <c r="A41" s="165"/>
      <c r="B41" s="163"/>
      <c r="C41" s="163"/>
      <c r="D41" s="163"/>
      <c r="E41" s="163"/>
      <c r="F41" s="163"/>
      <c r="G41" s="163"/>
    </row>
    <row r="42" spans="1:7" ht="39.75" thickBot="1">
      <c r="A42" s="176" t="s">
        <v>167</v>
      </c>
      <c r="B42" s="177" t="s">
        <v>168</v>
      </c>
      <c r="C42" s="177" t="s">
        <v>169</v>
      </c>
      <c r="D42" s="163"/>
      <c r="E42" s="163"/>
      <c r="F42" s="163"/>
      <c r="G42" s="163"/>
    </row>
    <row r="43" spans="1:7" ht="20.25" thickBot="1">
      <c r="A43" s="178" t="s">
        <v>170</v>
      </c>
      <c r="B43" s="182"/>
      <c r="C43" s="182"/>
      <c r="D43" s="163"/>
      <c r="E43" s="163"/>
      <c r="F43" s="163"/>
      <c r="G43" s="163"/>
    </row>
    <row r="44" spans="1:7" ht="20.25" thickBot="1">
      <c r="A44" s="178" t="s">
        <v>171</v>
      </c>
      <c r="B44" s="182"/>
      <c r="C44" s="182"/>
      <c r="D44" s="163"/>
      <c r="E44" s="163"/>
      <c r="F44" s="163"/>
      <c r="G44" s="163"/>
    </row>
    <row r="45" spans="1:7" ht="59.25" thickBot="1">
      <c r="A45" s="178" t="s">
        <v>172</v>
      </c>
      <c r="B45" s="180"/>
      <c r="C45" s="180"/>
      <c r="D45" s="163"/>
      <c r="E45" s="163"/>
      <c r="F45" s="163"/>
      <c r="G45" s="163"/>
    </row>
    <row r="46" spans="1:7" ht="78.75" thickBot="1">
      <c r="A46" s="178" t="s">
        <v>173</v>
      </c>
      <c r="B46" s="180"/>
      <c r="C46" s="180"/>
      <c r="D46" s="163"/>
      <c r="E46" s="163"/>
      <c r="F46" s="163"/>
      <c r="G46" s="163"/>
    </row>
    <row r="47" spans="1:7" ht="20.25" thickBot="1">
      <c r="A47" s="185" t="s">
        <v>174</v>
      </c>
      <c r="B47" s="185"/>
      <c r="C47" s="185"/>
      <c r="D47" s="163"/>
      <c r="E47" s="163"/>
      <c r="F47" s="163"/>
      <c r="G47" s="163"/>
    </row>
    <row r="48" spans="1:7" ht="20.25" thickBot="1">
      <c r="A48" s="187" t="s">
        <v>175</v>
      </c>
      <c r="B48" s="188"/>
      <c r="C48" s="189"/>
      <c r="D48" s="163"/>
      <c r="E48" s="163"/>
      <c r="F48" s="163"/>
      <c r="G48" s="163"/>
    </row>
    <row r="49" spans="1:7" ht="19.5">
      <c r="A49" s="164"/>
      <c r="B49" s="163"/>
      <c r="C49" s="163"/>
      <c r="D49" s="163"/>
      <c r="E49" s="163"/>
      <c r="F49" s="163"/>
      <c r="G49" s="163"/>
    </row>
    <row r="50" spans="1:7" ht="19.5">
      <c r="A50" s="165" t="s">
        <v>176</v>
      </c>
      <c r="B50" s="163"/>
      <c r="C50" s="163"/>
      <c r="D50" s="163"/>
      <c r="E50" s="163"/>
      <c r="F50" s="163"/>
      <c r="G50" s="163"/>
    </row>
    <row r="51" spans="1:7" ht="20.25" thickBot="1">
      <c r="A51" s="165"/>
      <c r="B51" s="163"/>
      <c r="C51" s="163"/>
      <c r="D51" s="163"/>
      <c r="E51" s="163"/>
      <c r="F51" s="163"/>
      <c r="G51" s="163"/>
    </row>
    <row r="52" spans="1:7" ht="39.75" thickBot="1">
      <c r="A52" s="176" t="s">
        <v>167</v>
      </c>
      <c r="B52" s="177" t="s">
        <v>168</v>
      </c>
      <c r="C52" s="177" t="s">
        <v>177</v>
      </c>
      <c r="D52" s="163"/>
      <c r="E52" s="163"/>
      <c r="F52" s="163"/>
      <c r="G52" s="163"/>
    </row>
    <row r="53" spans="1:7" ht="20.25" thickBot="1">
      <c r="A53" s="178" t="s">
        <v>170</v>
      </c>
      <c r="B53" s="182"/>
      <c r="C53" s="182"/>
      <c r="D53" s="163"/>
      <c r="E53" s="163"/>
      <c r="F53" s="163"/>
      <c r="G53" s="163"/>
    </row>
    <row r="54" spans="1:7" ht="20.25" thickBot="1">
      <c r="A54" s="178" t="s">
        <v>171</v>
      </c>
      <c r="B54" s="182"/>
      <c r="C54" s="182"/>
      <c r="D54" s="163"/>
      <c r="E54" s="163"/>
      <c r="F54" s="163"/>
      <c r="G54" s="163"/>
    </row>
    <row r="55" spans="1:7" ht="59.25" thickBot="1">
      <c r="A55" s="178" t="s">
        <v>172</v>
      </c>
      <c r="B55" s="180"/>
      <c r="C55" s="180"/>
      <c r="D55" s="163"/>
      <c r="E55" s="163"/>
      <c r="F55" s="163"/>
      <c r="G55" s="163"/>
    </row>
    <row r="56" spans="1:7" ht="78.75" thickBot="1">
      <c r="A56" s="178" t="s">
        <v>173</v>
      </c>
      <c r="B56" s="180"/>
      <c r="C56" s="180"/>
      <c r="D56" s="163"/>
      <c r="E56" s="163"/>
      <c r="F56" s="163"/>
      <c r="G56" s="163"/>
    </row>
    <row r="57" spans="1:7" ht="20.25" thickBot="1">
      <c r="A57" s="185" t="s">
        <v>174</v>
      </c>
      <c r="B57" s="185"/>
      <c r="C57" s="185"/>
      <c r="D57" s="163"/>
      <c r="E57" s="163"/>
      <c r="F57" s="163"/>
      <c r="G57" s="163"/>
    </row>
    <row r="58" spans="1:7" ht="20.25" thickBot="1">
      <c r="A58" s="187" t="s">
        <v>175</v>
      </c>
      <c r="B58" s="188"/>
      <c r="C58" s="189"/>
      <c r="D58" s="163"/>
      <c r="E58" s="163"/>
      <c r="F58" s="163"/>
      <c r="G58" s="163"/>
    </row>
    <row r="59" spans="1:7" ht="19.5">
      <c r="A59" s="165"/>
      <c r="B59" s="163"/>
      <c r="C59" s="163"/>
      <c r="D59" s="163"/>
      <c r="E59" s="163"/>
      <c r="F59" s="163"/>
      <c r="G59" s="163"/>
    </row>
    <row r="60" spans="1:7" ht="19.5">
      <c r="A60" s="165" t="s">
        <v>178</v>
      </c>
      <c r="B60" s="163"/>
      <c r="C60" s="163"/>
      <c r="D60" s="163"/>
      <c r="E60" s="163"/>
      <c r="F60" s="163"/>
      <c r="G60" s="163"/>
    </row>
    <row r="61" spans="1:7" ht="19.5">
      <c r="A61" s="165"/>
      <c r="B61" s="163"/>
      <c r="C61" s="163"/>
      <c r="D61" s="163"/>
      <c r="E61" s="163"/>
      <c r="F61" s="163"/>
      <c r="G61" s="163"/>
    </row>
    <row r="62" spans="1:7" ht="19.5">
      <c r="A62" s="165"/>
      <c r="B62" s="163"/>
      <c r="C62" s="163"/>
      <c r="D62" s="163"/>
      <c r="E62" s="163"/>
      <c r="F62" s="163"/>
      <c r="G62" s="163"/>
    </row>
    <row r="63" spans="1:7" ht="19.5">
      <c r="A63" s="426" t="s">
        <v>199</v>
      </c>
      <c r="B63" s="426"/>
      <c r="C63" s="225" t="s">
        <v>179</v>
      </c>
      <c r="D63" s="164"/>
      <c r="E63" s="163"/>
      <c r="F63" s="163"/>
      <c r="G63" s="163"/>
    </row>
    <row r="64" spans="1:7">
      <c r="A64" s="428" t="s">
        <v>200</v>
      </c>
      <c r="B64" s="428"/>
      <c r="C64" s="224" t="s">
        <v>200</v>
      </c>
      <c r="D64" s="186"/>
      <c r="E64" s="163"/>
      <c r="F64" s="163"/>
      <c r="G64" s="163"/>
    </row>
    <row r="65" spans="1:7" ht="19.5">
      <c r="A65" s="165"/>
      <c r="B65" s="163"/>
      <c r="C65" s="163"/>
      <c r="D65" s="186"/>
      <c r="E65" s="163"/>
      <c r="F65" s="163"/>
      <c r="G65" s="163"/>
    </row>
    <row r="66" spans="1:7" ht="19.5">
      <c r="A66" s="426" t="s">
        <v>199</v>
      </c>
      <c r="B66" s="426"/>
      <c r="C66" s="225" t="s">
        <v>179</v>
      </c>
      <c r="D66" s="164"/>
      <c r="E66" s="163"/>
      <c r="F66" s="163"/>
      <c r="G66" s="163"/>
    </row>
    <row r="67" spans="1:7">
      <c r="A67" s="428" t="s">
        <v>200</v>
      </c>
      <c r="B67" s="428"/>
      <c r="C67" s="224" t="s">
        <v>200</v>
      </c>
      <c r="D67" s="186"/>
      <c r="E67" s="163"/>
      <c r="F67" s="163"/>
      <c r="G67" s="163"/>
    </row>
    <row r="68" spans="1:7" ht="19.5">
      <c r="A68" s="165"/>
      <c r="B68" s="163"/>
      <c r="C68" s="163"/>
      <c r="D68" s="163"/>
      <c r="E68" s="163"/>
      <c r="F68" s="163"/>
      <c r="G68" s="163"/>
    </row>
    <row r="69" spans="1:7" ht="19.5">
      <c r="A69" s="427" t="s">
        <v>179</v>
      </c>
      <c r="B69" s="427"/>
      <c r="C69" s="427"/>
    </row>
    <row r="70" spans="1:7">
      <c r="A70" s="425" t="s">
        <v>201</v>
      </c>
      <c r="B70" s="425"/>
      <c r="C70" s="425"/>
    </row>
  </sheetData>
  <mergeCells count="11">
    <mergeCell ref="A70:C70"/>
    <mergeCell ref="A63:B63"/>
    <mergeCell ref="A66:B66"/>
    <mergeCell ref="A69:C69"/>
    <mergeCell ref="A64:B64"/>
    <mergeCell ref="A67:B67"/>
    <mergeCell ref="A1:C1"/>
    <mergeCell ref="A2:C2"/>
    <mergeCell ref="B38"/>
    <mergeCell ref="C38"/>
    <mergeCell ref="A23:B23"/>
  </mergeCells>
  <pageMargins left="0.19685039370078741" right="0.19685039370078741" top="0.19685039370078741" bottom="0.19685039370078741" header="0.31496062992125984" footer="0.31496062992125984"/>
  <pageSetup paperSize="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zoomScale="70" zoomScaleNormal="70" workbookViewId="0">
      <selection activeCell="D23" sqref="D23"/>
    </sheetView>
  </sheetViews>
  <sheetFormatPr defaultColWidth="9.140625" defaultRowHeight="15"/>
  <cols>
    <col min="1" max="1" width="32.7109375" style="195" customWidth="1"/>
    <col min="2" max="2" width="3.42578125" style="195" customWidth="1"/>
    <col min="3" max="3" width="28" style="195" customWidth="1"/>
    <col min="4" max="4" width="115.140625" style="195" customWidth="1"/>
    <col min="5" max="16384" width="9.140625" style="195"/>
  </cols>
  <sheetData>
    <row r="1" spans="1:5" ht="112.5" customHeight="1">
      <c r="A1" s="433" t="s">
        <v>180</v>
      </c>
      <c r="B1" s="433"/>
      <c r="C1" s="433"/>
      <c r="D1" s="433"/>
      <c r="E1" s="433"/>
    </row>
    <row r="2" spans="1:5" ht="18">
      <c r="A2" s="434"/>
      <c r="B2" s="434"/>
      <c r="C2" s="434"/>
      <c r="D2" s="199"/>
      <c r="E2" s="199"/>
    </row>
    <row r="3" spans="1:5" ht="18">
      <c r="A3" s="434"/>
      <c r="B3" s="434"/>
      <c r="C3" s="434"/>
      <c r="D3" s="199"/>
      <c r="E3" s="199"/>
    </row>
    <row r="4" spans="1:5" ht="21.75" customHeight="1">
      <c r="A4" s="435"/>
      <c r="B4" s="435"/>
      <c r="C4" s="435"/>
      <c r="D4" s="200"/>
      <c r="E4" s="200"/>
    </row>
    <row r="5" spans="1:5" ht="29.25" customHeight="1">
      <c r="A5" s="201"/>
      <c r="B5" s="201"/>
      <c r="C5" s="201"/>
      <c r="D5" s="200"/>
      <c r="E5" s="200"/>
    </row>
    <row r="6" spans="1:5" ht="6.75" customHeight="1" thickBot="1">
      <c r="A6" s="429"/>
      <c r="B6" s="429"/>
      <c r="C6" s="429"/>
    </row>
    <row r="7" spans="1:5" ht="36" customHeight="1" thickTop="1" thickBot="1">
      <c r="A7" s="430" t="s">
        <v>181</v>
      </c>
      <c r="B7" s="197"/>
      <c r="C7" s="198" t="s">
        <v>184</v>
      </c>
    </row>
    <row r="8" spans="1:5" ht="9" customHeight="1" thickBot="1">
      <c r="A8" s="431"/>
      <c r="B8" s="197"/>
      <c r="C8" s="196"/>
    </row>
    <row r="9" spans="1:5" ht="36" customHeight="1" thickBot="1">
      <c r="A9" s="431"/>
      <c r="B9" s="197"/>
      <c r="C9" s="198" t="s">
        <v>183</v>
      </c>
    </row>
    <row r="10" spans="1:5" ht="12" customHeight="1" thickBot="1">
      <c r="A10" s="431"/>
      <c r="B10" s="197"/>
      <c r="C10" s="196"/>
    </row>
    <row r="11" spans="1:5" ht="36" customHeight="1" thickBot="1">
      <c r="A11" s="432"/>
      <c r="B11" s="197"/>
      <c r="C11" s="198" t="s">
        <v>182</v>
      </c>
    </row>
    <row r="12" spans="1:5" ht="18.75" thickTop="1">
      <c r="A12" s="204" t="s">
        <v>187</v>
      </c>
      <c r="B12" s="196"/>
      <c r="C12" s="196"/>
    </row>
    <row r="13" spans="1:5" ht="18">
      <c r="A13" s="196"/>
      <c r="B13" s="196"/>
      <c r="C13" s="196"/>
    </row>
  </sheetData>
  <sheetProtection password="CE88" sheet="1" objects="1" scenarios="1"/>
  <mergeCells count="6">
    <mergeCell ref="A6:C6"/>
    <mergeCell ref="A7:A11"/>
    <mergeCell ref="A1:E1"/>
    <mergeCell ref="A2:C2"/>
    <mergeCell ref="A3:C3"/>
    <mergeCell ref="A4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L141"/>
  <sheetViews>
    <sheetView topLeftCell="A95" zoomScale="130" zoomScaleNormal="130" workbookViewId="0">
      <selection activeCell="A76" sqref="A76"/>
    </sheetView>
  </sheetViews>
  <sheetFormatPr defaultRowHeight="15"/>
  <cols>
    <col min="1" max="1" width="13.85546875" customWidth="1"/>
    <col min="2" max="2" width="13.5703125" customWidth="1"/>
    <col min="5" max="5" width="34.28515625" customWidth="1"/>
    <col min="6" max="6" width="4.42578125" customWidth="1"/>
    <col min="7" max="7" width="1.85546875" bestFit="1" customWidth="1"/>
    <col min="8" max="8" width="6.42578125" customWidth="1"/>
    <col min="9" max="9" width="7.28515625" customWidth="1"/>
    <col min="10" max="182" width="7.28515625" style="4" hidden="1" customWidth="1"/>
    <col min="183" max="183" width="0" style="4" hidden="1" customWidth="1"/>
    <col min="184" max="186" width="9.140625" style="4" hidden="1" customWidth="1"/>
    <col min="187" max="386" width="0" style="4" hidden="1" customWidth="1"/>
    <col min="387" max="475" width="9.140625" style="4"/>
    <col min="476" max="480" width="9.140625" hidden="1" customWidth="1"/>
  </cols>
  <sheetData>
    <row r="1" spans="1:480" ht="19.5" customHeight="1">
      <c r="A1" s="375" t="s">
        <v>0</v>
      </c>
      <c r="B1" s="375"/>
      <c r="C1" s="375"/>
      <c r="D1" s="375"/>
      <c r="E1" s="375"/>
      <c r="F1" s="375"/>
      <c r="G1" s="375"/>
      <c r="H1" s="375"/>
      <c r="I1" s="375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4"/>
      <c r="RI1" s="4"/>
      <c r="RJ1" s="4"/>
      <c r="RK1" s="4"/>
      <c r="RL1" s="4"/>
    </row>
    <row r="2" spans="1:480" ht="15.75">
      <c r="A2" s="27" t="s">
        <v>122</v>
      </c>
      <c r="B2" s="4"/>
      <c r="C2" s="5"/>
      <c r="D2" s="4"/>
      <c r="E2" s="4"/>
      <c r="F2" s="10" t="s">
        <v>123</v>
      </c>
      <c r="G2" s="4"/>
      <c r="H2" s="4"/>
      <c r="I2" s="4"/>
      <c r="RH2" s="4"/>
      <c r="RI2" s="4"/>
      <c r="RJ2" s="4"/>
      <c r="RK2" s="4"/>
      <c r="RL2" s="4"/>
    </row>
    <row r="3" spans="1:480" ht="15.75">
      <c r="A3" s="5" t="s">
        <v>1</v>
      </c>
      <c r="B3" s="4"/>
      <c r="C3" s="4"/>
      <c r="D3" s="4"/>
      <c r="E3" s="4"/>
      <c r="F3" s="4"/>
      <c r="G3" s="4"/>
      <c r="H3" s="4"/>
      <c r="I3" s="4"/>
      <c r="RH3" s="4"/>
      <c r="RI3" s="4"/>
      <c r="RJ3" s="4"/>
      <c r="RK3" s="4"/>
      <c r="RL3" s="4"/>
    </row>
    <row r="4" spans="1:480" ht="3" customHeight="1" thickBot="1">
      <c r="A4" s="6"/>
      <c r="B4" s="4"/>
      <c r="C4" s="4"/>
      <c r="D4" s="4"/>
      <c r="E4" s="4"/>
      <c r="F4" s="4"/>
      <c r="G4" s="4"/>
      <c r="H4" s="4"/>
      <c r="I4" s="4"/>
      <c r="RH4" s="4"/>
      <c r="RI4" s="4"/>
      <c r="RJ4" s="4"/>
      <c r="RK4" s="4"/>
      <c r="RL4" s="4"/>
    </row>
    <row r="5" spans="1:480">
      <c r="A5" s="376" t="s">
        <v>2</v>
      </c>
      <c r="B5" s="378" t="s">
        <v>3</v>
      </c>
      <c r="C5" s="379"/>
      <c r="D5" s="380"/>
      <c r="E5" s="7" t="s">
        <v>4</v>
      </c>
      <c r="F5" s="381" t="s">
        <v>5</v>
      </c>
      <c r="G5" s="382"/>
      <c r="H5" s="383"/>
      <c r="I5" s="376" t="s">
        <v>6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  <c r="IW5" s="117"/>
      <c r="IX5" s="117"/>
      <c r="IY5" s="117"/>
      <c r="IZ5" s="117"/>
      <c r="JA5" s="117"/>
      <c r="JB5" s="117"/>
      <c r="JC5" s="117"/>
      <c r="JD5" s="117"/>
      <c r="JE5" s="117"/>
      <c r="JF5" s="117"/>
      <c r="JG5" s="117"/>
      <c r="JH5" s="117"/>
      <c r="JI5" s="117"/>
      <c r="JJ5" s="117"/>
      <c r="JK5" s="117"/>
      <c r="JL5" s="117"/>
      <c r="JM5" s="117"/>
      <c r="JN5" s="117"/>
      <c r="JO5" s="117"/>
      <c r="JP5" s="117"/>
      <c r="JQ5" s="117"/>
      <c r="JR5" s="117"/>
      <c r="JS5" s="117"/>
      <c r="JT5" s="117"/>
      <c r="JU5" s="117"/>
      <c r="JV5" s="117"/>
      <c r="JW5" s="117"/>
      <c r="JX5" s="117"/>
      <c r="JY5" s="117"/>
      <c r="JZ5" s="117"/>
      <c r="KA5" s="117"/>
      <c r="KB5" s="117"/>
      <c r="KC5" s="117"/>
      <c r="KD5" s="117"/>
      <c r="KE5" s="117"/>
      <c r="KF5" s="117"/>
      <c r="KG5" s="117"/>
      <c r="KH5" s="117"/>
      <c r="KI5" s="117"/>
      <c r="KJ5" s="117"/>
      <c r="KK5" s="117"/>
      <c r="KL5" s="117"/>
      <c r="KM5" s="117"/>
      <c r="KN5" s="117"/>
      <c r="KO5" s="117"/>
      <c r="KP5" s="117"/>
      <c r="KQ5" s="117"/>
      <c r="KR5" s="117"/>
      <c r="KS5" s="117"/>
      <c r="KT5" s="117"/>
      <c r="KU5" s="117"/>
      <c r="KV5" s="117"/>
      <c r="KW5" s="117"/>
      <c r="KX5" s="117"/>
      <c r="KY5" s="117"/>
      <c r="KZ5" s="117"/>
      <c r="LA5" s="117"/>
      <c r="LB5" s="117"/>
      <c r="LC5" s="117"/>
      <c r="LD5" s="117"/>
      <c r="LE5" s="117"/>
      <c r="LF5" s="117"/>
      <c r="LG5" s="117"/>
      <c r="LH5" s="117"/>
      <c r="LI5" s="117"/>
      <c r="LJ5" s="117"/>
      <c r="LK5" s="117"/>
      <c r="LL5" s="117"/>
      <c r="LM5" s="117"/>
      <c r="LN5" s="117"/>
      <c r="LO5" s="117"/>
      <c r="LP5" s="117"/>
      <c r="LQ5" s="117"/>
      <c r="LR5" s="117"/>
      <c r="LS5" s="117"/>
      <c r="LT5" s="117"/>
      <c r="LU5" s="117"/>
      <c r="LV5" s="117"/>
      <c r="LW5" s="117"/>
      <c r="LX5" s="117"/>
      <c r="LY5" s="117"/>
      <c r="LZ5" s="117"/>
      <c r="MA5" s="117"/>
      <c r="MB5" s="117"/>
      <c r="MC5" s="117"/>
      <c r="MD5" s="117"/>
      <c r="ME5" s="117"/>
      <c r="MF5" s="117"/>
      <c r="MG5" s="117"/>
      <c r="MH5" s="117"/>
      <c r="MI5" s="117"/>
      <c r="MJ5" s="117"/>
      <c r="MK5" s="117"/>
      <c r="ML5" s="117"/>
      <c r="MM5" s="117"/>
      <c r="MN5" s="117"/>
      <c r="MO5" s="117"/>
      <c r="MP5" s="117"/>
      <c r="MQ5" s="117"/>
      <c r="MR5" s="117"/>
      <c r="MS5" s="117"/>
      <c r="MT5" s="117"/>
      <c r="MU5" s="117"/>
      <c r="MV5" s="117"/>
      <c r="MW5" s="117"/>
      <c r="MX5" s="117"/>
      <c r="MY5" s="117"/>
      <c r="MZ5" s="117"/>
      <c r="NA5" s="117"/>
      <c r="NB5" s="117"/>
      <c r="NC5" s="117"/>
      <c r="ND5" s="117"/>
      <c r="NE5" s="117"/>
      <c r="NF5" s="117"/>
      <c r="NG5" s="117"/>
      <c r="NH5" s="117"/>
      <c r="NI5" s="117"/>
      <c r="NJ5" s="117"/>
      <c r="NK5" s="117"/>
      <c r="NL5" s="117"/>
      <c r="NM5" s="117"/>
      <c r="NN5" s="117"/>
      <c r="NO5" s="117"/>
      <c r="NP5" s="117"/>
      <c r="NQ5" s="117"/>
      <c r="NR5" s="117"/>
      <c r="NS5" s="117"/>
      <c r="NT5" s="117"/>
      <c r="NU5" s="117"/>
      <c r="NV5" s="117"/>
      <c r="NW5" s="117"/>
      <c r="NX5" s="117"/>
      <c r="NY5" s="117"/>
      <c r="NZ5" s="117"/>
      <c r="OA5" s="117"/>
      <c r="OB5" s="117"/>
      <c r="OC5" s="117"/>
      <c r="OD5" s="117"/>
      <c r="OE5" s="117"/>
      <c r="OF5" s="117"/>
      <c r="OG5" s="117"/>
      <c r="OH5" s="117"/>
      <c r="OI5" s="117"/>
      <c r="OJ5" s="117"/>
      <c r="OK5" s="117"/>
      <c r="OL5" s="117"/>
      <c r="OM5" s="117"/>
      <c r="ON5" s="117"/>
      <c r="OO5" s="117"/>
      <c r="OP5" s="117"/>
      <c r="OQ5" s="117"/>
      <c r="OR5" s="117"/>
      <c r="OS5" s="117"/>
      <c r="OT5" s="117"/>
      <c r="OU5" s="117"/>
      <c r="OV5" s="117"/>
      <c r="OW5" s="117"/>
      <c r="OX5" s="117"/>
      <c r="OY5" s="117"/>
      <c r="OZ5" s="117"/>
      <c r="PA5" s="117"/>
      <c r="PB5" s="117"/>
      <c r="PC5" s="117"/>
      <c r="PD5" s="117"/>
      <c r="PE5" s="117"/>
      <c r="PF5" s="117"/>
      <c r="PG5" s="117"/>
      <c r="PH5" s="117"/>
      <c r="PI5" s="117"/>
      <c r="PJ5" s="117"/>
      <c r="PK5" s="117"/>
      <c r="PL5" s="117"/>
      <c r="PM5" s="117"/>
      <c r="PN5" s="117"/>
      <c r="PO5" s="117"/>
      <c r="PP5" s="117"/>
      <c r="PQ5" s="117"/>
      <c r="PR5" s="117"/>
      <c r="PS5" s="117"/>
      <c r="PT5" s="117"/>
      <c r="PU5" s="117"/>
      <c r="PV5" s="117"/>
      <c r="PW5" s="117"/>
      <c r="PX5" s="117"/>
      <c r="PY5" s="117"/>
      <c r="PZ5" s="117"/>
      <c r="QA5" s="117"/>
      <c r="QB5" s="117"/>
      <c r="QC5" s="117"/>
      <c r="QD5" s="117"/>
      <c r="QE5" s="117"/>
      <c r="QF5" s="117"/>
      <c r="QG5" s="117"/>
      <c r="QH5" s="117"/>
      <c r="QI5" s="117"/>
      <c r="QJ5" s="117"/>
      <c r="QK5" s="117"/>
      <c r="QL5" s="117"/>
      <c r="QM5" s="117"/>
      <c r="QN5" s="117"/>
      <c r="QO5" s="117"/>
      <c r="QP5" s="117"/>
      <c r="QQ5" s="117"/>
      <c r="QR5" s="117"/>
      <c r="QS5" s="117"/>
      <c r="QT5" s="117"/>
      <c r="QU5" s="117"/>
      <c r="QV5" s="117"/>
      <c r="QW5" s="117"/>
      <c r="QX5" s="117"/>
      <c r="QY5" s="117"/>
      <c r="QZ5" s="117"/>
      <c r="RA5" s="117"/>
      <c r="RB5" s="117"/>
      <c r="RC5" s="117"/>
      <c r="RD5" s="117"/>
      <c r="RE5" s="117"/>
      <c r="RF5" s="117"/>
      <c r="RG5" s="117"/>
      <c r="RH5" s="4"/>
      <c r="RI5" s="4" t="s">
        <v>7</v>
      </c>
      <c r="RJ5" s="4"/>
      <c r="RK5" s="4"/>
      <c r="RL5" s="4"/>
    </row>
    <row r="6" spans="1:480" ht="15.75" customHeight="1" thickBot="1">
      <c r="A6" s="377"/>
      <c r="B6" s="388" t="s">
        <v>8</v>
      </c>
      <c r="C6" s="389"/>
      <c r="D6" s="390"/>
      <c r="E6" s="49" t="s">
        <v>9</v>
      </c>
      <c r="F6" s="384"/>
      <c r="G6" s="385"/>
      <c r="H6" s="386"/>
      <c r="I6" s="38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  <c r="IW6" s="117"/>
      <c r="IX6" s="117"/>
      <c r="IY6" s="117"/>
      <c r="IZ6" s="117"/>
      <c r="JA6" s="117"/>
      <c r="JB6" s="117"/>
      <c r="JC6" s="117"/>
      <c r="JD6" s="117"/>
      <c r="JE6" s="117"/>
      <c r="JF6" s="117"/>
      <c r="JG6" s="117"/>
      <c r="JH6" s="117"/>
      <c r="JI6" s="117"/>
      <c r="JJ6" s="117"/>
      <c r="JK6" s="117"/>
      <c r="JL6" s="117"/>
      <c r="JM6" s="117"/>
      <c r="JN6" s="117"/>
      <c r="JO6" s="117"/>
      <c r="JP6" s="117"/>
      <c r="JQ6" s="117"/>
      <c r="JR6" s="117"/>
      <c r="JS6" s="117"/>
      <c r="JT6" s="117"/>
      <c r="JU6" s="117"/>
      <c r="JV6" s="117"/>
      <c r="JW6" s="117"/>
      <c r="JX6" s="117"/>
      <c r="JY6" s="117"/>
      <c r="JZ6" s="117"/>
      <c r="KA6" s="117"/>
      <c r="KB6" s="117"/>
      <c r="KC6" s="117"/>
      <c r="KD6" s="117"/>
      <c r="KE6" s="117"/>
      <c r="KF6" s="117"/>
      <c r="KG6" s="117"/>
      <c r="KH6" s="117"/>
      <c r="KI6" s="117"/>
      <c r="KJ6" s="117"/>
      <c r="KK6" s="117"/>
      <c r="KL6" s="117"/>
      <c r="KM6" s="117"/>
      <c r="KN6" s="117"/>
      <c r="KO6" s="117"/>
      <c r="KP6" s="117"/>
      <c r="KQ6" s="117"/>
      <c r="KR6" s="117"/>
      <c r="KS6" s="117"/>
      <c r="KT6" s="117"/>
      <c r="KU6" s="117"/>
      <c r="KV6" s="117"/>
      <c r="KW6" s="117"/>
      <c r="KX6" s="117"/>
      <c r="KY6" s="117"/>
      <c r="KZ6" s="117"/>
      <c r="LA6" s="117"/>
      <c r="LB6" s="117"/>
      <c r="LC6" s="117"/>
      <c r="LD6" s="117"/>
      <c r="LE6" s="117"/>
      <c r="LF6" s="117"/>
      <c r="LG6" s="117"/>
      <c r="LH6" s="117"/>
      <c r="LI6" s="117"/>
      <c r="LJ6" s="117"/>
      <c r="LK6" s="117"/>
      <c r="LL6" s="117"/>
      <c r="LM6" s="117"/>
      <c r="LN6" s="117"/>
      <c r="LO6" s="117"/>
      <c r="LP6" s="117"/>
      <c r="LQ6" s="117"/>
      <c r="LR6" s="117"/>
      <c r="LS6" s="117"/>
      <c r="LT6" s="117"/>
      <c r="LU6" s="117"/>
      <c r="LV6" s="117"/>
      <c r="LW6" s="117"/>
      <c r="LX6" s="117"/>
      <c r="LY6" s="117"/>
      <c r="LZ6" s="117"/>
      <c r="MA6" s="117"/>
      <c r="MB6" s="117"/>
      <c r="MC6" s="117"/>
      <c r="MD6" s="117"/>
      <c r="ME6" s="117"/>
      <c r="MF6" s="117"/>
      <c r="MG6" s="117"/>
      <c r="MH6" s="117"/>
      <c r="MI6" s="117"/>
      <c r="MJ6" s="117"/>
      <c r="MK6" s="117"/>
      <c r="ML6" s="117"/>
      <c r="MM6" s="117"/>
      <c r="MN6" s="117"/>
      <c r="MO6" s="117"/>
      <c r="MP6" s="117"/>
      <c r="MQ6" s="117"/>
      <c r="MR6" s="117"/>
      <c r="MS6" s="117"/>
      <c r="MT6" s="117"/>
      <c r="MU6" s="117"/>
      <c r="MV6" s="117"/>
      <c r="MW6" s="117"/>
      <c r="MX6" s="117"/>
      <c r="MY6" s="117"/>
      <c r="MZ6" s="117"/>
      <c r="NA6" s="117"/>
      <c r="NB6" s="117"/>
      <c r="NC6" s="117"/>
      <c r="ND6" s="117"/>
      <c r="NE6" s="117"/>
      <c r="NF6" s="117"/>
      <c r="NG6" s="117"/>
      <c r="NH6" s="117"/>
      <c r="NI6" s="117"/>
      <c r="NJ6" s="117"/>
      <c r="NK6" s="117"/>
      <c r="NL6" s="117"/>
      <c r="NM6" s="117"/>
      <c r="NN6" s="117"/>
      <c r="NO6" s="117"/>
      <c r="NP6" s="117"/>
      <c r="NQ6" s="117"/>
      <c r="NR6" s="117"/>
      <c r="NS6" s="117"/>
      <c r="NT6" s="117"/>
      <c r="NU6" s="117"/>
      <c r="NV6" s="117"/>
      <c r="NW6" s="117"/>
      <c r="NX6" s="117"/>
      <c r="NY6" s="117"/>
      <c r="NZ6" s="117"/>
      <c r="OA6" s="117"/>
      <c r="OB6" s="117"/>
      <c r="OC6" s="117"/>
      <c r="OD6" s="117"/>
      <c r="OE6" s="117"/>
      <c r="OF6" s="117"/>
      <c r="OG6" s="117"/>
      <c r="OH6" s="117"/>
      <c r="OI6" s="117"/>
      <c r="OJ6" s="117"/>
      <c r="OK6" s="117"/>
      <c r="OL6" s="117"/>
      <c r="OM6" s="117"/>
      <c r="ON6" s="117"/>
      <c r="OO6" s="117"/>
      <c r="OP6" s="117"/>
      <c r="OQ6" s="117"/>
      <c r="OR6" s="117"/>
      <c r="OS6" s="117"/>
      <c r="OT6" s="117"/>
      <c r="OU6" s="117"/>
      <c r="OV6" s="117"/>
      <c r="OW6" s="117"/>
      <c r="OX6" s="117"/>
      <c r="OY6" s="117"/>
      <c r="OZ6" s="117"/>
      <c r="PA6" s="117"/>
      <c r="PB6" s="117"/>
      <c r="PC6" s="117"/>
      <c r="PD6" s="117"/>
      <c r="PE6" s="117"/>
      <c r="PF6" s="117"/>
      <c r="PG6" s="117"/>
      <c r="PH6" s="117"/>
      <c r="PI6" s="117"/>
      <c r="PJ6" s="117"/>
      <c r="PK6" s="117"/>
      <c r="PL6" s="117"/>
      <c r="PM6" s="117"/>
      <c r="PN6" s="117"/>
      <c r="PO6" s="117"/>
      <c r="PP6" s="117"/>
      <c r="PQ6" s="117"/>
      <c r="PR6" s="117"/>
      <c r="PS6" s="117"/>
      <c r="PT6" s="117"/>
      <c r="PU6" s="117"/>
      <c r="PV6" s="117"/>
      <c r="PW6" s="117"/>
      <c r="PX6" s="117"/>
      <c r="PY6" s="117"/>
      <c r="PZ6" s="117"/>
      <c r="QA6" s="117"/>
      <c r="QB6" s="117"/>
      <c r="QC6" s="117"/>
      <c r="QD6" s="117"/>
      <c r="QE6" s="117"/>
      <c r="QF6" s="117"/>
      <c r="QG6" s="117"/>
      <c r="QH6" s="117"/>
      <c r="QI6" s="117"/>
      <c r="QJ6" s="117"/>
      <c r="QK6" s="117"/>
      <c r="QL6" s="117"/>
      <c r="QM6" s="117"/>
      <c r="QN6" s="117"/>
      <c r="QO6" s="117"/>
      <c r="QP6" s="117"/>
      <c r="QQ6" s="117"/>
      <c r="QR6" s="117"/>
      <c r="QS6" s="117"/>
      <c r="QT6" s="117"/>
      <c r="QU6" s="117"/>
      <c r="QV6" s="117"/>
      <c r="QW6" s="117"/>
      <c r="QX6" s="117"/>
      <c r="QY6" s="117"/>
      <c r="QZ6" s="117"/>
      <c r="RA6" s="117"/>
      <c r="RB6" s="117"/>
      <c r="RC6" s="117"/>
      <c r="RD6" s="117"/>
      <c r="RE6" s="117"/>
      <c r="RF6" s="117"/>
      <c r="RG6" s="117"/>
      <c r="RH6" s="4"/>
      <c r="RI6" s="96">
        <v>-3</v>
      </c>
      <c r="RJ6" s="96">
        <v>2.9899999999999999E-2</v>
      </c>
      <c r="RK6" s="88">
        <v>0</v>
      </c>
      <c r="RL6" s="89"/>
    </row>
    <row r="7" spans="1:480" ht="12.75" customHeight="1" thickBot="1">
      <c r="A7" s="344" t="s">
        <v>10</v>
      </c>
      <c r="B7" s="347" t="s">
        <v>11</v>
      </c>
      <c r="C7" s="348"/>
      <c r="D7" s="36" t="s">
        <v>12</v>
      </c>
      <c r="E7" s="57" t="s">
        <v>13</v>
      </c>
      <c r="F7" s="349">
        <f>D20</f>
        <v>1</v>
      </c>
      <c r="G7" s="351" t="s">
        <v>14</v>
      </c>
      <c r="H7" s="321">
        <v>0.45</v>
      </c>
      <c r="I7" s="366">
        <f>H7*F7</f>
        <v>0.45</v>
      </c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8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8"/>
      <c r="JT7" s="118"/>
      <c r="JU7" s="118"/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8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8"/>
      <c r="LC7" s="118"/>
      <c r="LD7" s="118"/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8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8"/>
      <c r="ML7" s="118"/>
      <c r="MM7" s="118"/>
      <c r="MN7" s="118"/>
      <c r="MO7" s="118"/>
      <c r="MP7" s="118"/>
      <c r="MQ7" s="118"/>
      <c r="MR7" s="118"/>
      <c r="MS7" s="118"/>
      <c r="MT7" s="118"/>
      <c r="MU7" s="118"/>
      <c r="MV7" s="118"/>
      <c r="MW7" s="118"/>
      <c r="MX7" s="118"/>
      <c r="MY7" s="118"/>
      <c r="MZ7" s="118"/>
      <c r="NA7" s="118"/>
      <c r="NB7" s="118"/>
      <c r="NC7" s="118"/>
      <c r="ND7" s="118"/>
      <c r="NE7" s="118"/>
      <c r="NF7" s="118"/>
      <c r="NG7" s="118"/>
      <c r="NH7" s="118"/>
      <c r="NI7" s="118"/>
      <c r="NJ7" s="118"/>
      <c r="NK7" s="118"/>
      <c r="NL7" s="118"/>
      <c r="NM7" s="118"/>
      <c r="NN7" s="118"/>
      <c r="NO7" s="118"/>
      <c r="NP7" s="118"/>
      <c r="NQ7" s="118"/>
      <c r="NR7" s="118"/>
      <c r="NS7" s="118"/>
      <c r="NT7" s="118"/>
      <c r="NU7" s="118"/>
      <c r="NV7" s="118"/>
      <c r="NW7" s="118"/>
      <c r="NX7" s="118"/>
      <c r="NY7" s="118"/>
      <c r="NZ7" s="118"/>
      <c r="OA7" s="118"/>
      <c r="OB7" s="118"/>
      <c r="OC7" s="118"/>
      <c r="OD7" s="118"/>
      <c r="OE7" s="118"/>
      <c r="OF7" s="118"/>
      <c r="OG7" s="118"/>
      <c r="OH7" s="118"/>
      <c r="OI7" s="118"/>
      <c r="OJ7" s="118"/>
      <c r="OK7" s="118"/>
      <c r="OL7" s="118"/>
      <c r="OM7" s="118"/>
      <c r="ON7" s="118"/>
      <c r="OO7" s="118"/>
      <c r="OP7" s="118"/>
      <c r="OQ7" s="118"/>
      <c r="OR7" s="118"/>
      <c r="OS7" s="118"/>
      <c r="OT7" s="118"/>
      <c r="OU7" s="118"/>
      <c r="OV7" s="118"/>
      <c r="OW7" s="118"/>
      <c r="OX7" s="118"/>
      <c r="OY7" s="118"/>
      <c r="OZ7" s="118"/>
      <c r="PA7" s="118"/>
      <c r="PB7" s="118"/>
      <c r="PC7" s="118"/>
      <c r="PD7" s="118"/>
      <c r="PE7" s="118"/>
      <c r="PF7" s="118"/>
      <c r="PG7" s="118"/>
      <c r="PH7" s="118"/>
      <c r="PI7" s="118"/>
      <c r="PJ7" s="118"/>
      <c r="PK7" s="118"/>
      <c r="PL7" s="118"/>
      <c r="PM7" s="118"/>
      <c r="PN7" s="118"/>
      <c r="PO7" s="118"/>
      <c r="PP7" s="118"/>
      <c r="PQ7" s="118"/>
      <c r="PR7" s="118"/>
      <c r="PS7" s="118"/>
      <c r="PT7" s="118"/>
      <c r="PU7" s="118"/>
      <c r="PV7" s="118"/>
      <c r="PW7" s="118"/>
      <c r="PX7" s="118"/>
      <c r="PY7" s="118"/>
      <c r="PZ7" s="118"/>
      <c r="QA7" s="118"/>
      <c r="QB7" s="118"/>
      <c r="QC7" s="118"/>
      <c r="QD7" s="118"/>
      <c r="QE7" s="118"/>
      <c r="QF7" s="118"/>
      <c r="QG7" s="118"/>
      <c r="QH7" s="118"/>
      <c r="QI7" s="118"/>
      <c r="QJ7" s="118"/>
      <c r="QK7" s="118"/>
      <c r="QL7" s="118"/>
      <c r="QM7" s="118"/>
      <c r="QN7" s="118"/>
      <c r="QO7" s="118"/>
      <c r="QP7" s="118"/>
      <c r="QQ7" s="118"/>
      <c r="QR7" s="118"/>
      <c r="QS7" s="118"/>
      <c r="QT7" s="118"/>
      <c r="QU7" s="118"/>
      <c r="QV7" s="118"/>
      <c r="QW7" s="118"/>
      <c r="QX7" s="118"/>
      <c r="QY7" s="118"/>
      <c r="QZ7" s="118"/>
      <c r="RA7" s="118"/>
      <c r="RB7" s="118"/>
      <c r="RC7" s="118"/>
      <c r="RD7" s="118"/>
      <c r="RE7" s="118"/>
      <c r="RF7" s="118"/>
      <c r="RG7" s="118"/>
      <c r="RH7" s="4"/>
      <c r="RI7" s="98">
        <v>0.03</v>
      </c>
      <c r="RJ7" s="98">
        <v>4.99E-2</v>
      </c>
      <c r="RK7" s="91">
        <v>1</v>
      </c>
      <c r="RL7" s="92"/>
    </row>
    <row r="8" spans="1:480" ht="11.25" customHeight="1">
      <c r="A8" s="346"/>
      <c r="B8" s="400" t="s">
        <v>202</v>
      </c>
      <c r="C8" s="402">
        <v>500</v>
      </c>
      <c r="D8" s="404"/>
      <c r="E8" s="58" t="s">
        <v>16</v>
      </c>
      <c r="F8" s="350"/>
      <c r="G8" s="263"/>
      <c r="H8" s="265"/>
      <c r="I8" s="367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3"/>
      <c r="JW8" s="113"/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3"/>
      <c r="LP8" s="113"/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3"/>
      <c r="NI8" s="113"/>
      <c r="NJ8" s="113"/>
      <c r="NK8" s="113"/>
      <c r="NL8" s="113"/>
      <c r="NM8" s="113"/>
      <c r="NN8" s="113"/>
      <c r="NO8" s="113"/>
      <c r="NP8" s="113"/>
      <c r="NQ8" s="113"/>
      <c r="NR8" s="113"/>
      <c r="NS8" s="113"/>
      <c r="NT8" s="113"/>
      <c r="NU8" s="113"/>
      <c r="NV8" s="113"/>
      <c r="NW8" s="113"/>
      <c r="NX8" s="113"/>
      <c r="NY8" s="113"/>
      <c r="NZ8" s="113"/>
      <c r="OA8" s="113"/>
      <c r="OB8" s="113"/>
      <c r="OC8" s="113"/>
      <c r="OD8" s="113"/>
      <c r="OE8" s="113"/>
      <c r="OF8" s="113"/>
      <c r="OG8" s="113"/>
      <c r="OH8" s="113"/>
      <c r="OI8" s="113"/>
      <c r="OJ8" s="113"/>
      <c r="OK8" s="113"/>
      <c r="OL8" s="113"/>
      <c r="OM8" s="113"/>
      <c r="ON8" s="113"/>
      <c r="OO8" s="113"/>
      <c r="OP8" s="113"/>
      <c r="OQ8" s="113"/>
      <c r="OR8" s="113"/>
      <c r="OS8" s="113"/>
      <c r="OT8" s="113"/>
      <c r="OU8" s="113"/>
      <c r="OV8" s="113"/>
      <c r="OW8" s="113"/>
      <c r="OX8" s="113"/>
      <c r="OY8" s="113"/>
      <c r="OZ8" s="113"/>
      <c r="PA8" s="113"/>
      <c r="PB8" s="113"/>
      <c r="PC8" s="113"/>
      <c r="PD8" s="113"/>
      <c r="PE8" s="113"/>
      <c r="PF8" s="113"/>
      <c r="PG8" s="113"/>
      <c r="PH8" s="113"/>
      <c r="PI8" s="113"/>
      <c r="PJ8" s="113"/>
      <c r="PK8" s="113"/>
      <c r="PL8" s="113"/>
      <c r="PM8" s="113"/>
      <c r="PN8" s="113"/>
      <c r="PO8" s="113"/>
      <c r="PP8" s="113"/>
      <c r="PQ8" s="113"/>
      <c r="PR8" s="113"/>
      <c r="PS8" s="113"/>
      <c r="PT8" s="113"/>
      <c r="PU8" s="113"/>
      <c r="PV8" s="113"/>
      <c r="PW8" s="113"/>
      <c r="PX8" s="113"/>
      <c r="PY8" s="113"/>
      <c r="PZ8" s="113"/>
      <c r="QA8" s="113"/>
      <c r="QB8" s="113"/>
      <c r="QC8" s="113"/>
      <c r="QD8" s="113"/>
      <c r="QE8" s="113"/>
      <c r="QF8" s="113"/>
      <c r="QG8" s="113"/>
      <c r="QH8" s="113"/>
      <c r="QI8" s="113"/>
      <c r="QJ8" s="113"/>
      <c r="QK8" s="113"/>
      <c r="QL8" s="113"/>
      <c r="QM8" s="113"/>
      <c r="QN8" s="113"/>
      <c r="QO8" s="113"/>
      <c r="QP8" s="113"/>
      <c r="QQ8" s="113"/>
      <c r="QR8" s="113"/>
      <c r="QS8" s="113"/>
      <c r="QT8" s="113"/>
      <c r="QU8" s="113"/>
      <c r="QV8" s="113"/>
      <c r="QW8" s="113"/>
      <c r="QX8" s="113"/>
      <c r="QY8" s="113"/>
      <c r="QZ8" s="113"/>
      <c r="RA8" s="113"/>
      <c r="RB8" s="113"/>
      <c r="RC8" s="113"/>
      <c r="RD8" s="113"/>
      <c r="RE8" s="113"/>
      <c r="RF8" s="113"/>
      <c r="RG8" s="113"/>
      <c r="RH8" s="4"/>
      <c r="RI8" s="98">
        <v>0.05</v>
      </c>
      <c r="RJ8" s="98">
        <v>6.9900000000000004E-2</v>
      </c>
      <c r="RK8" s="91">
        <v>2</v>
      </c>
      <c r="RL8" s="92"/>
    </row>
    <row r="9" spans="1:480" ht="11.25" customHeight="1" thickBot="1">
      <c r="A9" s="346"/>
      <c r="B9" s="401"/>
      <c r="C9" s="403"/>
      <c r="D9" s="405"/>
      <c r="E9" s="59" t="s">
        <v>17</v>
      </c>
      <c r="F9" s="350"/>
      <c r="G9" s="263"/>
      <c r="H9" s="265"/>
      <c r="I9" s="367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3"/>
      <c r="IW9" s="113"/>
      <c r="IX9" s="113"/>
      <c r="IY9" s="113"/>
      <c r="IZ9" s="113"/>
      <c r="JA9" s="113"/>
      <c r="JB9" s="113"/>
      <c r="JC9" s="113"/>
      <c r="JD9" s="113"/>
      <c r="JE9" s="113"/>
      <c r="JF9" s="113"/>
      <c r="JG9" s="113"/>
      <c r="JH9" s="113"/>
      <c r="JI9" s="113"/>
      <c r="JJ9" s="113"/>
      <c r="JK9" s="113"/>
      <c r="JL9" s="113"/>
      <c r="JM9" s="113"/>
      <c r="JN9" s="113"/>
      <c r="JO9" s="113"/>
      <c r="JP9" s="113"/>
      <c r="JQ9" s="113"/>
      <c r="JR9" s="113"/>
      <c r="JS9" s="113"/>
      <c r="JT9" s="113"/>
      <c r="JU9" s="113"/>
      <c r="JV9" s="113"/>
      <c r="JW9" s="113"/>
      <c r="JX9" s="113"/>
      <c r="JY9" s="113"/>
      <c r="JZ9" s="113"/>
      <c r="KA9" s="113"/>
      <c r="KB9" s="113"/>
      <c r="KC9" s="113"/>
      <c r="KD9" s="113"/>
      <c r="KE9" s="113"/>
      <c r="KF9" s="113"/>
      <c r="KG9" s="113"/>
      <c r="KH9" s="113"/>
      <c r="KI9" s="113"/>
      <c r="KJ9" s="113"/>
      <c r="KK9" s="113"/>
      <c r="KL9" s="113"/>
      <c r="KM9" s="113"/>
      <c r="KN9" s="113"/>
      <c r="KO9" s="113"/>
      <c r="KP9" s="113"/>
      <c r="KQ9" s="113"/>
      <c r="KR9" s="113"/>
      <c r="KS9" s="113"/>
      <c r="KT9" s="113"/>
      <c r="KU9" s="113"/>
      <c r="KV9" s="113"/>
      <c r="KW9" s="113"/>
      <c r="KX9" s="113"/>
      <c r="KY9" s="113"/>
      <c r="KZ9" s="113"/>
      <c r="LA9" s="113"/>
      <c r="LB9" s="113"/>
      <c r="LC9" s="113"/>
      <c r="LD9" s="113"/>
      <c r="LE9" s="113"/>
      <c r="LF9" s="113"/>
      <c r="LG9" s="113"/>
      <c r="LH9" s="113"/>
      <c r="LI9" s="113"/>
      <c r="LJ9" s="113"/>
      <c r="LK9" s="113"/>
      <c r="LL9" s="113"/>
      <c r="LM9" s="113"/>
      <c r="LN9" s="113"/>
      <c r="LO9" s="113"/>
      <c r="LP9" s="113"/>
      <c r="LQ9" s="113"/>
      <c r="LR9" s="113"/>
      <c r="LS9" s="113"/>
      <c r="LT9" s="113"/>
      <c r="LU9" s="113"/>
      <c r="LV9" s="113"/>
      <c r="LW9" s="113"/>
      <c r="LX9" s="113"/>
      <c r="LY9" s="113"/>
      <c r="LZ9" s="113"/>
      <c r="MA9" s="113"/>
      <c r="MB9" s="113"/>
      <c r="MC9" s="113"/>
      <c r="MD9" s="113"/>
      <c r="ME9" s="113"/>
      <c r="MF9" s="113"/>
      <c r="MG9" s="113"/>
      <c r="MH9" s="113"/>
      <c r="MI9" s="113"/>
      <c r="MJ9" s="113"/>
      <c r="MK9" s="113"/>
      <c r="ML9" s="113"/>
      <c r="MM9" s="113"/>
      <c r="MN9" s="113"/>
      <c r="MO9" s="113"/>
      <c r="MP9" s="113"/>
      <c r="MQ9" s="113"/>
      <c r="MR9" s="113"/>
      <c r="MS9" s="113"/>
      <c r="MT9" s="113"/>
      <c r="MU9" s="113"/>
      <c r="MV9" s="113"/>
      <c r="MW9" s="113"/>
      <c r="MX9" s="113"/>
      <c r="MY9" s="113"/>
      <c r="MZ9" s="113"/>
      <c r="NA9" s="113"/>
      <c r="NB9" s="113"/>
      <c r="NC9" s="113"/>
      <c r="ND9" s="113"/>
      <c r="NE9" s="113"/>
      <c r="NF9" s="113"/>
      <c r="NG9" s="113"/>
      <c r="NH9" s="113"/>
      <c r="NI9" s="113"/>
      <c r="NJ9" s="113"/>
      <c r="NK9" s="113"/>
      <c r="NL9" s="113"/>
      <c r="NM9" s="113"/>
      <c r="NN9" s="113"/>
      <c r="NO9" s="113"/>
      <c r="NP9" s="113"/>
      <c r="NQ9" s="113"/>
      <c r="NR9" s="113"/>
      <c r="NS9" s="113"/>
      <c r="NT9" s="113"/>
      <c r="NU9" s="113"/>
      <c r="NV9" s="113"/>
      <c r="NW9" s="113"/>
      <c r="NX9" s="113"/>
      <c r="NY9" s="113"/>
      <c r="NZ9" s="113"/>
      <c r="OA9" s="113"/>
      <c r="OB9" s="113"/>
      <c r="OC9" s="113"/>
      <c r="OD9" s="113"/>
      <c r="OE9" s="113"/>
      <c r="OF9" s="113"/>
      <c r="OG9" s="113"/>
      <c r="OH9" s="113"/>
      <c r="OI9" s="113"/>
      <c r="OJ9" s="113"/>
      <c r="OK9" s="113"/>
      <c r="OL9" s="113"/>
      <c r="OM9" s="113"/>
      <c r="ON9" s="113"/>
      <c r="OO9" s="113"/>
      <c r="OP9" s="113"/>
      <c r="OQ9" s="113"/>
      <c r="OR9" s="113"/>
      <c r="OS9" s="113"/>
      <c r="OT9" s="113"/>
      <c r="OU9" s="113"/>
      <c r="OV9" s="113"/>
      <c r="OW9" s="113"/>
      <c r="OX9" s="113"/>
      <c r="OY9" s="113"/>
      <c r="OZ9" s="113"/>
      <c r="PA9" s="113"/>
      <c r="PB9" s="113"/>
      <c r="PC9" s="113"/>
      <c r="PD9" s="113"/>
      <c r="PE9" s="113"/>
      <c r="PF9" s="113"/>
      <c r="PG9" s="113"/>
      <c r="PH9" s="113"/>
      <c r="PI9" s="113"/>
      <c r="PJ9" s="113"/>
      <c r="PK9" s="113"/>
      <c r="PL9" s="113"/>
      <c r="PM9" s="113"/>
      <c r="PN9" s="113"/>
      <c r="PO9" s="113"/>
      <c r="PP9" s="113"/>
      <c r="PQ9" s="113"/>
      <c r="PR9" s="113"/>
      <c r="PS9" s="113"/>
      <c r="PT9" s="113"/>
      <c r="PU9" s="113"/>
      <c r="PV9" s="113"/>
      <c r="PW9" s="113"/>
      <c r="PX9" s="113"/>
      <c r="PY9" s="113"/>
      <c r="PZ9" s="113"/>
      <c r="QA9" s="113"/>
      <c r="QB9" s="113"/>
      <c r="QC9" s="113"/>
      <c r="QD9" s="113"/>
      <c r="QE9" s="113"/>
      <c r="QF9" s="113"/>
      <c r="QG9" s="113"/>
      <c r="QH9" s="113"/>
      <c r="QI9" s="113"/>
      <c r="QJ9" s="113"/>
      <c r="QK9" s="113"/>
      <c r="QL9" s="113"/>
      <c r="QM9" s="113"/>
      <c r="QN9" s="113"/>
      <c r="QO9" s="113"/>
      <c r="QP9" s="113"/>
      <c r="QQ9" s="113"/>
      <c r="QR9" s="113"/>
      <c r="QS9" s="113"/>
      <c r="QT9" s="113"/>
      <c r="QU9" s="113"/>
      <c r="QV9" s="113"/>
      <c r="QW9" s="113"/>
      <c r="QX9" s="113"/>
      <c r="QY9" s="113"/>
      <c r="QZ9" s="113"/>
      <c r="RA9" s="113"/>
      <c r="RB9" s="113"/>
      <c r="RC9" s="113"/>
      <c r="RD9" s="113"/>
      <c r="RE9" s="113"/>
      <c r="RF9" s="113"/>
      <c r="RG9" s="113"/>
      <c r="RH9" s="4"/>
      <c r="RI9" s="98">
        <v>7.0000000000000007E-2</v>
      </c>
      <c r="RJ9" s="98">
        <v>1</v>
      </c>
      <c r="RK9" s="91">
        <v>3</v>
      </c>
      <c r="RL9" s="92"/>
    </row>
    <row r="10" spans="1:480" ht="11.25" customHeight="1">
      <c r="A10" s="345"/>
      <c r="B10" s="370" t="s">
        <v>203</v>
      </c>
      <c r="C10" s="373">
        <v>520</v>
      </c>
      <c r="D10" s="352">
        <f>(C10-C8)/C8</f>
        <v>0.04</v>
      </c>
      <c r="E10" s="58" t="s">
        <v>19</v>
      </c>
      <c r="F10" s="350"/>
      <c r="G10" s="263"/>
      <c r="H10" s="265"/>
      <c r="I10" s="367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3"/>
      <c r="JW10" s="113"/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3"/>
      <c r="LP10" s="113"/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3"/>
      <c r="NI10" s="113"/>
      <c r="NJ10" s="113"/>
      <c r="NK10" s="113"/>
      <c r="NL10" s="113"/>
      <c r="NM10" s="113"/>
      <c r="NN10" s="113"/>
      <c r="NO10" s="113"/>
      <c r="NP10" s="113"/>
      <c r="NQ10" s="113"/>
      <c r="NR10" s="113"/>
      <c r="NS10" s="113"/>
      <c r="NT10" s="113"/>
      <c r="NU10" s="113"/>
      <c r="NV10" s="113"/>
      <c r="NW10" s="113"/>
      <c r="NX10" s="113"/>
      <c r="NY10" s="113"/>
      <c r="NZ10" s="113"/>
      <c r="OA10" s="113"/>
      <c r="OB10" s="113"/>
      <c r="OC10" s="113"/>
      <c r="OD10" s="113"/>
      <c r="OE10" s="113"/>
      <c r="OF10" s="113"/>
      <c r="OG10" s="113"/>
      <c r="OH10" s="113"/>
      <c r="OI10" s="113"/>
      <c r="OJ10" s="113"/>
      <c r="OK10" s="113"/>
      <c r="OL10" s="113"/>
      <c r="OM10" s="113"/>
      <c r="ON10" s="113"/>
      <c r="OO10" s="113"/>
      <c r="OP10" s="113"/>
      <c r="OQ10" s="113"/>
      <c r="OR10" s="113"/>
      <c r="OS10" s="113"/>
      <c r="OT10" s="113"/>
      <c r="OU10" s="113"/>
      <c r="OV10" s="113"/>
      <c r="OW10" s="113"/>
      <c r="OX10" s="113"/>
      <c r="OY10" s="113"/>
      <c r="OZ10" s="113"/>
      <c r="PA10" s="113"/>
      <c r="PB10" s="113"/>
      <c r="PC10" s="113"/>
      <c r="PD10" s="113"/>
      <c r="PE10" s="113"/>
      <c r="PF10" s="113"/>
      <c r="PG10" s="113"/>
      <c r="PH10" s="113"/>
      <c r="PI10" s="113"/>
      <c r="PJ10" s="113"/>
      <c r="PK10" s="113"/>
      <c r="PL10" s="113"/>
      <c r="PM10" s="113"/>
      <c r="PN10" s="113"/>
      <c r="PO10" s="113"/>
      <c r="PP10" s="113"/>
      <c r="PQ10" s="113"/>
      <c r="PR10" s="113"/>
      <c r="PS10" s="113"/>
      <c r="PT10" s="113"/>
      <c r="PU10" s="113"/>
      <c r="PV10" s="113"/>
      <c r="PW10" s="113"/>
      <c r="PX10" s="113"/>
      <c r="PY10" s="113"/>
      <c r="PZ10" s="113"/>
      <c r="QA10" s="113"/>
      <c r="QB10" s="113"/>
      <c r="QC10" s="113"/>
      <c r="QD10" s="113"/>
      <c r="QE10" s="113"/>
      <c r="QF10" s="113"/>
      <c r="QG10" s="113"/>
      <c r="QH10" s="113"/>
      <c r="QI10" s="113"/>
      <c r="QJ10" s="113"/>
      <c r="QK10" s="113"/>
      <c r="QL10" s="113"/>
      <c r="QM10" s="113"/>
      <c r="QN10" s="113"/>
      <c r="QO10" s="113"/>
      <c r="QP10" s="113"/>
      <c r="QQ10" s="113"/>
      <c r="QR10" s="113"/>
      <c r="QS10" s="113"/>
      <c r="QT10" s="113"/>
      <c r="QU10" s="113"/>
      <c r="QV10" s="113"/>
      <c r="QW10" s="113"/>
      <c r="QX10" s="113"/>
      <c r="QY10" s="113"/>
      <c r="QZ10" s="113"/>
      <c r="RA10" s="113"/>
      <c r="RB10" s="113"/>
      <c r="RC10" s="113"/>
      <c r="RD10" s="113"/>
      <c r="RE10" s="113"/>
      <c r="RF10" s="113"/>
      <c r="RG10" s="113"/>
      <c r="RH10" s="4"/>
      <c r="RI10" s="94"/>
      <c r="RJ10" s="94"/>
      <c r="RK10" s="91"/>
      <c r="RL10" s="92"/>
    </row>
    <row r="11" spans="1:480" ht="11.25" customHeight="1">
      <c r="A11" s="345"/>
      <c r="B11" s="370"/>
      <c r="C11" s="373"/>
      <c r="D11" s="352"/>
      <c r="E11" s="59" t="s">
        <v>20</v>
      </c>
      <c r="F11" s="350"/>
      <c r="G11" s="263"/>
      <c r="H11" s="265"/>
      <c r="I11" s="367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3"/>
      <c r="IW11" s="113"/>
      <c r="IX11" s="113"/>
      <c r="IY11" s="113"/>
      <c r="IZ11" s="113"/>
      <c r="JA11" s="113"/>
      <c r="JB11" s="113"/>
      <c r="JC11" s="113"/>
      <c r="JD11" s="113"/>
      <c r="JE11" s="113"/>
      <c r="JF11" s="113"/>
      <c r="JG11" s="113"/>
      <c r="JH11" s="113"/>
      <c r="JI11" s="113"/>
      <c r="JJ11" s="113"/>
      <c r="JK11" s="113"/>
      <c r="JL11" s="113"/>
      <c r="JM11" s="113"/>
      <c r="JN11" s="113"/>
      <c r="JO11" s="113"/>
      <c r="JP11" s="113"/>
      <c r="JQ11" s="113"/>
      <c r="JR11" s="113"/>
      <c r="JS11" s="113"/>
      <c r="JT11" s="113"/>
      <c r="JU11" s="113"/>
      <c r="JV11" s="113"/>
      <c r="JW11" s="113"/>
      <c r="JX11" s="113"/>
      <c r="JY11" s="113"/>
      <c r="JZ11" s="113"/>
      <c r="KA11" s="113"/>
      <c r="KB11" s="113"/>
      <c r="KC11" s="113"/>
      <c r="KD11" s="113"/>
      <c r="KE11" s="113"/>
      <c r="KF11" s="113"/>
      <c r="KG11" s="113"/>
      <c r="KH11" s="113"/>
      <c r="KI11" s="113"/>
      <c r="KJ11" s="113"/>
      <c r="KK11" s="113"/>
      <c r="KL11" s="113"/>
      <c r="KM11" s="113"/>
      <c r="KN11" s="113"/>
      <c r="KO11" s="113"/>
      <c r="KP11" s="113"/>
      <c r="KQ11" s="113"/>
      <c r="KR11" s="113"/>
      <c r="KS11" s="113"/>
      <c r="KT11" s="113"/>
      <c r="KU11" s="113"/>
      <c r="KV11" s="113"/>
      <c r="KW11" s="113"/>
      <c r="KX11" s="113"/>
      <c r="KY11" s="113"/>
      <c r="KZ11" s="113"/>
      <c r="LA11" s="113"/>
      <c r="LB11" s="113"/>
      <c r="LC11" s="113"/>
      <c r="LD11" s="113"/>
      <c r="LE11" s="113"/>
      <c r="LF11" s="113"/>
      <c r="LG11" s="113"/>
      <c r="LH11" s="113"/>
      <c r="LI11" s="113"/>
      <c r="LJ11" s="113"/>
      <c r="LK11" s="113"/>
      <c r="LL11" s="113"/>
      <c r="LM11" s="113"/>
      <c r="LN11" s="113"/>
      <c r="LO11" s="113"/>
      <c r="LP11" s="113"/>
      <c r="LQ11" s="113"/>
      <c r="LR11" s="113"/>
      <c r="LS11" s="113"/>
      <c r="LT11" s="113"/>
      <c r="LU11" s="113"/>
      <c r="LV11" s="113"/>
      <c r="LW11" s="113"/>
      <c r="LX11" s="113"/>
      <c r="LY11" s="113"/>
      <c r="LZ11" s="113"/>
      <c r="MA11" s="113"/>
      <c r="MB11" s="113"/>
      <c r="MC11" s="113"/>
      <c r="MD11" s="113"/>
      <c r="ME11" s="113"/>
      <c r="MF11" s="113"/>
      <c r="MG11" s="113"/>
      <c r="MH11" s="113"/>
      <c r="MI11" s="113"/>
      <c r="MJ11" s="113"/>
      <c r="MK11" s="113"/>
      <c r="ML11" s="113"/>
      <c r="MM11" s="113"/>
      <c r="MN11" s="113"/>
      <c r="MO11" s="113"/>
      <c r="MP11" s="113"/>
      <c r="MQ11" s="113"/>
      <c r="MR11" s="113"/>
      <c r="MS11" s="113"/>
      <c r="MT11" s="113"/>
      <c r="MU11" s="113"/>
      <c r="MV11" s="113"/>
      <c r="MW11" s="113"/>
      <c r="MX11" s="113"/>
      <c r="MY11" s="113"/>
      <c r="MZ11" s="113"/>
      <c r="NA11" s="113"/>
      <c r="NB11" s="113"/>
      <c r="NC11" s="113"/>
      <c r="ND11" s="113"/>
      <c r="NE11" s="113"/>
      <c r="NF11" s="113"/>
      <c r="NG11" s="113"/>
      <c r="NH11" s="113"/>
      <c r="NI11" s="113"/>
      <c r="NJ11" s="113"/>
      <c r="NK11" s="113"/>
      <c r="NL11" s="113"/>
      <c r="NM11" s="113"/>
      <c r="NN11" s="113"/>
      <c r="NO11" s="113"/>
      <c r="NP11" s="113"/>
      <c r="NQ11" s="113"/>
      <c r="NR11" s="113"/>
      <c r="NS11" s="113"/>
      <c r="NT11" s="113"/>
      <c r="NU11" s="113"/>
      <c r="NV11" s="113"/>
      <c r="NW11" s="113"/>
      <c r="NX11" s="113"/>
      <c r="NY11" s="113"/>
      <c r="NZ11" s="113"/>
      <c r="OA11" s="113"/>
      <c r="OB11" s="113"/>
      <c r="OC11" s="113"/>
      <c r="OD11" s="113"/>
      <c r="OE11" s="113"/>
      <c r="OF11" s="113"/>
      <c r="OG11" s="113"/>
      <c r="OH11" s="113"/>
      <c r="OI11" s="113"/>
      <c r="OJ11" s="113"/>
      <c r="OK11" s="113"/>
      <c r="OL11" s="113"/>
      <c r="OM11" s="113"/>
      <c r="ON11" s="113"/>
      <c r="OO11" s="113"/>
      <c r="OP11" s="113"/>
      <c r="OQ11" s="113"/>
      <c r="OR11" s="113"/>
      <c r="OS11" s="113"/>
      <c r="OT11" s="113"/>
      <c r="OU11" s="113"/>
      <c r="OV11" s="113"/>
      <c r="OW11" s="113"/>
      <c r="OX11" s="113"/>
      <c r="OY11" s="113"/>
      <c r="OZ11" s="113"/>
      <c r="PA11" s="113"/>
      <c r="PB11" s="113"/>
      <c r="PC11" s="113"/>
      <c r="PD11" s="113"/>
      <c r="PE11" s="113"/>
      <c r="PF11" s="113"/>
      <c r="PG11" s="113"/>
      <c r="PH11" s="113"/>
      <c r="PI11" s="113"/>
      <c r="PJ11" s="113"/>
      <c r="PK11" s="113"/>
      <c r="PL11" s="113"/>
      <c r="PM11" s="113"/>
      <c r="PN11" s="113"/>
      <c r="PO11" s="113"/>
      <c r="PP11" s="113"/>
      <c r="PQ11" s="113"/>
      <c r="PR11" s="113"/>
      <c r="PS11" s="113"/>
      <c r="PT11" s="113"/>
      <c r="PU11" s="113"/>
      <c r="PV11" s="113"/>
      <c r="PW11" s="113"/>
      <c r="PX11" s="113"/>
      <c r="PY11" s="113"/>
      <c r="PZ11" s="113"/>
      <c r="QA11" s="113"/>
      <c r="QB11" s="113"/>
      <c r="QC11" s="113"/>
      <c r="QD11" s="113"/>
      <c r="QE11" s="113"/>
      <c r="QF11" s="113"/>
      <c r="QG11" s="113"/>
      <c r="QH11" s="113"/>
      <c r="QI11" s="113"/>
      <c r="QJ11" s="113"/>
      <c r="QK11" s="113"/>
      <c r="QL11" s="113"/>
      <c r="QM11" s="113"/>
      <c r="QN11" s="113"/>
      <c r="QO11" s="113"/>
      <c r="QP11" s="113"/>
      <c r="QQ11" s="113"/>
      <c r="QR11" s="113"/>
      <c r="QS11" s="113"/>
      <c r="QT11" s="113"/>
      <c r="QU11" s="113"/>
      <c r="QV11" s="113"/>
      <c r="QW11" s="113"/>
      <c r="QX11" s="113"/>
      <c r="QY11" s="113"/>
      <c r="QZ11" s="113"/>
      <c r="RA11" s="113"/>
      <c r="RB11" s="113"/>
      <c r="RC11" s="113"/>
      <c r="RD11" s="113"/>
      <c r="RE11" s="113"/>
      <c r="RF11" s="113"/>
      <c r="RG11" s="113"/>
      <c r="RH11" s="4"/>
      <c r="RI11" s="94"/>
      <c r="RJ11" s="97"/>
      <c r="RK11" s="97"/>
      <c r="RL11" s="4"/>
    </row>
    <row r="12" spans="1:480" ht="11.25" customHeight="1" thickBot="1">
      <c r="A12" s="345"/>
      <c r="B12" s="371"/>
      <c r="C12" s="374"/>
      <c r="D12" s="353"/>
      <c r="E12" s="58" t="s">
        <v>21</v>
      </c>
      <c r="F12" s="350"/>
      <c r="G12" s="263"/>
      <c r="H12" s="265"/>
      <c r="I12" s="367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3"/>
      <c r="JW12" s="113"/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3"/>
      <c r="LP12" s="113"/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3"/>
      <c r="NI12" s="113"/>
      <c r="NJ12" s="113"/>
      <c r="NK12" s="113"/>
      <c r="NL12" s="113"/>
      <c r="NM12" s="113"/>
      <c r="NN12" s="113"/>
      <c r="NO12" s="113"/>
      <c r="NP12" s="113"/>
      <c r="NQ12" s="113"/>
      <c r="NR12" s="113"/>
      <c r="NS12" s="113"/>
      <c r="NT12" s="113"/>
      <c r="NU12" s="113"/>
      <c r="NV12" s="113"/>
      <c r="NW12" s="113"/>
      <c r="NX12" s="113"/>
      <c r="NY12" s="113"/>
      <c r="NZ12" s="113"/>
      <c r="OA12" s="113"/>
      <c r="OB12" s="113"/>
      <c r="OC12" s="113"/>
      <c r="OD12" s="113"/>
      <c r="OE12" s="113"/>
      <c r="OF12" s="113"/>
      <c r="OG12" s="113"/>
      <c r="OH12" s="113"/>
      <c r="OI12" s="113"/>
      <c r="OJ12" s="113"/>
      <c r="OK12" s="113"/>
      <c r="OL12" s="113"/>
      <c r="OM12" s="113"/>
      <c r="ON12" s="113"/>
      <c r="OO12" s="113"/>
      <c r="OP12" s="113"/>
      <c r="OQ12" s="113"/>
      <c r="OR12" s="113"/>
      <c r="OS12" s="113"/>
      <c r="OT12" s="113"/>
      <c r="OU12" s="113"/>
      <c r="OV12" s="113"/>
      <c r="OW12" s="113"/>
      <c r="OX12" s="113"/>
      <c r="OY12" s="113"/>
      <c r="OZ12" s="113"/>
      <c r="PA12" s="113"/>
      <c r="PB12" s="113"/>
      <c r="PC12" s="113"/>
      <c r="PD12" s="113"/>
      <c r="PE12" s="113"/>
      <c r="PF12" s="113"/>
      <c r="PG12" s="113"/>
      <c r="PH12" s="113"/>
      <c r="PI12" s="113"/>
      <c r="PJ12" s="113"/>
      <c r="PK12" s="113"/>
      <c r="PL12" s="113"/>
      <c r="PM12" s="113"/>
      <c r="PN12" s="113"/>
      <c r="PO12" s="113"/>
      <c r="PP12" s="113"/>
      <c r="PQ12" s="113"/>
      <c r="PR12" s="113"/>
      <c r="PS12" s="113"/>
      <c r="PT12" s="113"/>
      <c r="PU12" s="113"/>
      <c r="PV12" s="113"/>
      <c r="PW12" s="113"/>
      <c r="PX12" s="113"/>
      <c r="PY12" s="113"/>
      <c r="PZ12" s="113"/>
      <c r="QA12" s="113"/>
      <c r="QB12" s="113"/>
      <c r="QC12" s="113"/>
      <c r="QD12" s="113"/>
      <c r="QE12" s="113"/>
      <c r="QF12" s="113"/>
      <c r="QG12" s="113"/>
      <c r="QH12" s="113"/>
      <c r="QI12" s="113"/>
      <c r="QJ12" s="113"/>
      <c r="QK12" s="113"/>
      <c r="QL12" s="113"/>
      <c r="QM12" s="113"/>
      <c r="QN12" s="113"/>
      <c r="QO12" s="113"/>
      <c r="QP12" s="113"/>
      <c r="QQ12" s="113"/>
      <c r="QR12" s="113"/>
      <c r="QS12" s="113"/>
      <c r="QT12" s="113"/>
      <c r="QU12" s="113"/>
      <c r="QV12" s="113"/>
      <c r="QW12" s="113"/>
      <c r="QX12" s="113"/>
      <c r="QY12" s="113"/>
      <c r="QZ12" s="113"/>
      <c r="RA12" s="113"/>
      <c r="RB12" s="113"/>
      <c r="RC12" s="113"/>
      <c r="RD12" s="113"/>
      <c r="RE12" s="113"/>
      <c r="RF12" s="113"/>
      <c r="RG12" s="113"/>
      <c r="RH12" s="4"/>
      <c r="RI12" s="4"/>
      <c r="RJ12" s="4"/>
      <c r="RK12" s="4"/>
      <c r="RL12" s="4"/>
    </row>
    <row r="13" spans="1:480" ht="11.25" customHeight="1">
      <c r="A13" s="345"/>
      <c r="B13" s="276" t="s">
        <v>204</v>
      </c>
      <c r="C13" s="354">
        <v>550</v>
      </c>
      <c r="D13" s="355">
        <f>(C13-C10)/C10</f>
        <v>5.7692307692307696E-2</v>
      </c>
      <c r="E13" s="59" t="s">
        <v>23</v>
      </c>
      <c r="F13" s="350"/>
      <c r="G13" s="263"/>
      <c r="H13" s="265"/>
      <c r="I13" s="367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4"/>
      <c r="RI13" s="4"/>
      <c r="RJ13" s="4"/>
      <c r="RK13" s="4"/>
      <c r="RL13" s="4"/>
    </row>
    <row r="14" spans="1:480" ht="11.25" customHeight="1">
      <c r="A14" s="345"/>
      <c r="B14" s="268"/>
      <c r="C14" s="354"/>
      <c r="D14" s="356"/>
      <c r="E14" s="78" t="s">
        <v>24</v>
      </c>
      <c r="F14" s="350"/>
      <c r="G14" s="263"/>
      <c r="H14" s="265"/>
      <c r="I14" s="367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4"/>
      <c r="RI14" s="4"/>
      <c r="RJ14" s="4"/>
      <c r="RK14" s="4"/>
      <c r="RL14" s="4"/>
    </row>
    <row r="15" spans="1:480" ht="11.25" customHeight="1" thickBot="1">
      <c r="A15" s="345"/>
      <c r="B15" s="268"/>
      <c r="C15" s="354"/>
      <c r="D15" s="356"/>
      <c r="E15" s="58" t="s">
        <v>25</v>
      </c>
      <c r="F15" s="350"/>
      <c r="G15" s="263"/>
      <c r="H15" s="265"/>
      <c r="I15" s="367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4"/>
      <c r="RI15" s="4"/>
      <c r="RJ15" s="4"/>
      <c r="RK15" s="4"/>
      <c r="RL15" s="4"/>
    </row>
    <row r="16" spans="1:480" ht="11.25" customHeight="1">
      <c r="A16" s="346"/>
      <c r="B16" s="357" t="s">
        <v>26</v>
      </c>
      <c r="C16" s="358"/>
      <c r="D16" s="410">
        <f>(D10+D13)/2</f>
        <v>4.8846153846153845E-2</v>
      </c>
      <c r="E16" s="58" t="s">
        <v>27</v>
      </c>
      <c r="F16" s="350"/>
      <c r="G16" s="263"/>
      <c r="H16" s="265"/>
      <c r="I16" s="367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4"/>
      <c r="RI16" s="4"/>
      <c r="RJ16" s="4"/>
      <c r="RK16" s="4"/>
      <c r="RL16" s="4"/>
    </row>
    <row r="17" spans="1:480" ht="11.25" customHeight="1">
      <c r="A17" s="346"/>
      <c r="B17" s="359"/>
      <c r="C17" s="360"/>
      <c r="D17" s="411"/>
      <c r="E17" s="58" t="s">
        <v>28</v>
      </c>
      <c r="F17" s="350"/>
      <c r="G17" s="263"/>
      <c r="H17" s="265"/>
      <c r="I17" s="367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4"/>
      <c r="RI17" s="4"/>
      <c r="RJ17" s="4"/>
      <c r="RK17" s="4"/>
      <c r="RL17" s="4"/>
    </row>
    <row r="18" spans="1:480" ht="11.25" customHeight="1">
      <c r="A18" s="346"/>
      <c r="B18" s="359"/>
      <c r="C18" s="360"/>
      <c r="D18" s="411"/>
      <c r="E18" s="59" t="s">
        <v>29</v>
      </c>
      <c r="F18" s="350"/>
      <c r="G18" s="263"/>
      <c r="H18" s="265"/>
      <c r="I18" s="367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4"/>
      <c r="RI18" s="4"/>
      <c r="RJ18" s="4"/>
      <c r="RK18" s="4"/>
      <c r="RL18" s="4"/>
    </row>
    <row r="19" spans="1:480" ht="11.25" customHeight="1">
      <c r="A19" s="346"/>
      <c r="B19" s="359"/>
      <c r="C19" s="360"/>
      <c r="D19" s="411"/>
      <c r="E19" s="58" t="s">
        <v>30</v>
      </c>
      <c r="F19" s="350"/>
      <c r="G19" s="263"/>
      <c r="H19" s="265"/>
      <c r="I19" s="367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4"/>
      <c r="RI19" s="4"/>
      <c r="RJ19" s="4"/>
      <c r="RK19" s="4"/>
      <c r="RL19" s="4"/>
    </row>
    <row r="20" spans="1:480" ht="11.25" customHeight="1" thickBot="1">
      <c r="A20" s="346"/>
      <c r="B20" s="361"/>
      <c r="C20" s="362"/>
      <c r="D20" s="130">
        <f>VLOOKUP(D16,$RI$6:$RK$9,3)</f>
        <v>1</v>
      </c>
      <c r="E20" s="60" t="s">
        <v>31</v>
      </c>
      <c r="F20" s="350"/>
      <c r="G20" s="263"/>
      <c r="H20" s="265"/>
      <c r="I20" s="368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4"/>
      <c r="RI20" s="4"/>
      <c r="RJ20" s="4"/>
      <c r="RK20" s="4"/>
      <c r="RL20" s="4"/>
    </row>
    <row r="21" spans="1:480">
      <c r="A21" s="310" t="s">
        <v>32</v>
      </c>
      <c r="B21" s="313" t="s">
        <v>33</v>
      </c>
      <c r="C21" s="314"/>
      <c r="D21" s="105" t="s">
        <v>34</v>
      </c>
      <c r="E21" s="50" t="s">
        <v>190</v>
      </c>
      <c r="F21" s="397">
        <f>D45</f>
        <v>3</v>
      </c>
      <c r="G21" s="319" t="s">
        <v>14</v>
      </c>
      <c r="H21" s="321">
        <v>0.25</v>
      </c>
      <c r="I21" s="393">
        <f>H21*F21</f>
        <v>0.75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4"/>
      <c r="RI21" s="4" t="s">
        <v>36</v>
      </c>
      <c r="RJ21" s="4"/>
      <c r="RK21" s="4"/>
      <c r="RL21" s="4"/>
    </row>
    <row r="22" spans="1:480" ht="12.75" customHeight="1" thickBot="1">
      <c r="A22" s="311"/>
      <c r="B22" s="315"/>
      <c r="C22" s="316"/>
      <c r="D22" s="105"/>
      <c r="E22" s="51" t="s">
        <v>37</v>
      </c>
      <c r="F22" s="398"/>
      <c r="G22" s="320"/>
      <c r="H22" s="265"/>
      <c r="I22" s="394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  <c r="IT22" s="113"/>
      <c r="IU22" s="113"/>
      <c r="IV22" s="113"/>
      <c r="IW22" s="113"/>
      <c r="IX22" s="113"/>
      <c r="IY22" s="113"/>
      <c r="IZ22" s="113"/>
      <c r="JA22" s="113"/>
      <c r="JB22" s="113"/>
      <c r="JC22" s="113"/>
      <c r="JD22" s="113"/>
      <c r="JE22" s="113"/>
      <c r="JF22" s="113"/>
      <c r="JG22" s="113"/>
      <c r="JH22" s="113"/>
      <c r="JI22" s="113"/>
      <c r="JJ22" s="113"/>
      <c r="JK22" s="113"/>
      <c r="JL22" s="113"/>
      <c r="JM22" s="113"/>
      <c r="JN22" s="113"/>
      <c r="JO22" s="113"/>
      <c r="JP22" s="113"/>
      <c r="JQ22" s="113"/>
      <c r="JR22" s="113"/>
      <c r="JS22" s="113"/>
      <c r="JT22" s="113"/>
      <c r="JU22" s="113"/>
      <c r="JV22" s="113"/>
      <c r="JW22" s="113"/>
      <c r="JX22" s="113"/>
      <c r="JY22" s="113"/>
      <c r="JZ22" s="113"/>
      <c r="KA22" s="113"/>
      <c r="KB22" s="113"/>
      <c r="KC22" s="113"/>
      <c r="KD22" s="113"/>
      <c r="KE22" s="113"/>
      <c r="KF22" s="113"/>
      <c r="KG22" s="113"/>
      <c r="KH22" s="113"/>
      <c r="KI22" s="113"/>
      <c r="KJ22" s="113"/>
      <c r="KK22" s="113"/>
      <c r="KL22" s="113"/>
      <c r="KM22" s="113"/>
      <c r="KN22" s="113"/>
      <c r="KO22" s="113"/>
      <c r="KP22" s="113"/>
      <c r="KQ22" s="113"/>
      <c r="KR22" s="113"/>
      <c r="KS22" s="113"/>
      <c r="KT22" s="113"/>
      <c r="KU22" s="113"/>
      <c r="KV22" s="113"/>
      <c r="KW22" s="113"/>
      <c r="KX22" s="113"/>
      <c r="KY22" s="113"/>
      <c r="KZ22" s="113"/>
      <c r="LA22" s="113"/>
      <c r="LB22" s="113"/>
      <c r="LC22" s="113"/>
      <c r="LD22" s="113"/>
      <c r="LE22" s="113"/>
      <c r="LF22" s="113"/>
      <c r="LG22" s="113"/>
      <c r="LH22" s="113"/>
      <c r="LI22" s="113"/>
      <c r="LJ22" s="113"/>
      <c r="LK22" s="113"/>
      <c r="LL22" s="113"/>
      <c r="LM22" s="113"/>
      <c r="LN22" s="113"/>
      <c r="LO22" s="113"/>
      <c r="LP22" s="113"/>
      <c r="LQ22" s="113"/>
      <c r="LR22" s="113"/>
      <c r="LS22" s="113"/>
      <c r="LT22" s="113"/>
      <c r="LU22" s="113"/>
      <c r="LV22" s="113"/>
      <c r="LW22" s="113"/>
      <c r="LX22" s="113"/>
      <c r="LY22" s="113"/>
      <c r="LZ22" s="113"/>
      <c r="MA22" s="113"/>
      <c r="MB22" s="113"/>
      <c r="MC22" s="113"/>
      <c r="MD22" s="113"/>
      <c r="ME22" s="113"/>
      <c r="MF22" s="113"/>
      <c r="MG22" s="113"/>
      <c r="MH22" s="113"/>
      <c r="MI22" s="113"/>
      <c r="MJ22" s="113"/>
      <c r="MK22" s="113"/>
      <c r="ML22" s="113"/>
      <c r="MM22" s="113"/>
      <c r="MN22" s="113"/>
      <c r="MO22" s="113"/>
      <c r="MP22" s="113"/>
      <c r="MQ22" s="113"/>
      <c r="MR22" s="113"/>
      <c r="MS22" s="113"/>
      <c r="MT22" s="113"/>
      <c r="MU22" s="113"/>
      <c r="MV22" s="113"/>
      <c r="MW22" s="113"/>
      <c r="MX22" s="113"/>
      <c r="MY22" s="113"/>
      <c r="MZ22" s="113"/>
      <c r="NA22" s="113"/>
      <c r="NB22" s="113"/>
      <c r="NC22" s="113"/>
      <c r="ND22" s="113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3"/>
      <c r="NS22" s="113"/>
      <c r="NT22" s="113"/>
      <c r="NU22" s="113"/>
      <c r="NV22" s="113"/>
      <c r="NW22" s="113"/>
      <c r="NX22" s="113"/>
      <c r="NY22" s="113"/>
      <c r="NZ22" s="113"/>
      <c r="OA22" s="113"/>
      <c r="OB22" s="113"/>
      <c r="OC22" s="113"/>
      <c r="OD22" s="113"/>
      <c r="OE22" s="113"/>
      <c r="OF22" s="113"/>
      <c r="OG22" s="113"/>
      <c r="OH22" s="113"/>
      <c r="OI22" s="113"/>
      <c r="OJ22" s="113"/>
      <c r="OK22" s="113"/>
      <c r="OL22" s="113"/>
      <c r="OM22" s="113"/>
      <c r="ON22" s="113"/>
      <c r="OO22" s="113"/>
      <c r="OP22" s="113"/>
      <c r="OQ22" s="113"/>
      <c r="OR22" s="113"/>
      <c r="OS22" s="113"/>
      <c r="OT22" s="113"/>
      <c r="OU22" s="113"/>
      <c r="OV22" s="113"/>
      <c r="OW22" s="113"/>
      <c r="OX22" s="113"/>
      <c r="OY22" s="113"/>
      <c r="OZ22" s="113"/>
      <c r="PA22" s="113"/>
      <c r="PB22" s="113"/>
      <c r="PC22" s="113"/>
      <c r="PD22" s="113"/>
      <c r="PE22" s="113"/>
      <c r="PF22" s="113"/>
      <c r="PG22" s="113"/>
      <c r="PH22" s="113"/>
      <c r="PI22" s="113"/>
      <c r="PJ22" s="113"/>
      <c r="PK22" s="113"/>
      <c r="PL22" s="113"/>
      <c r="PM22" s="113"/>
      <c r="PN22" s="113"/>
      <c r="PO22" s="113"/>
      <c r="PP22" s="113"/>
      <c r="PQ22" s="113"/>
      <c r="PR22" s="113"/>
      <c r="PS22" s="113"/>
      <c r="PT22" s="113"/>
      <c r="PU22" s="113"/>
      <c r="PV22" s="113"/>
      <c r="PW22" s="113"/>
      <c r="PX22" s="113"/>
      <c r="PY22" s="113"/>
      <c r="PZ22" s="113"/>
      <c r="QA22" s="113"/>
      <c r="QB22" s="113"/>
      <c r="QC22" s="113"/>
      <c r="QD22" s="113"/>
      <c r="QE22" s="113"/>
      <c r="QF22" s="113"/>
      <c r="QG22" s="113"/>
      <c r="QH22" s="113"/>
      <c r="QI22" s="113"/>
      <c r="QJ22" s="113"/>
      <c r="QK22" s="113"/>
      <c r="QL22" s="113"/>
      <c r="QM22" s="113"/>
      <c r="QN22" s="113"/>
      <c r="QO22" s="113"/>
      <c r="QP22" s="113"/>
      <c r="QQ22" s="113"/>
      <c r="QR22" s="113"/>
      <c r="QS22" s="113"/>
      <c r="QT22" s="113"/>
      <c r="QU22" s="113"/>
      <c r="QV22" s="113"/>
      <c r="QW22" s="113"/>
      <c r="QX22" s="113"/>
      <c r="QY22" s="113"/>
      <c r="QZ22" s="113"/>
      <c r="RA22" s="113"/>
      <c r="RB22" s="113"/>
      <c r="RC22" s="113"/>
      <c r="RD22" s="113"/>
      <c r="RE22" s="113"/>
      <c r="RF22" s="113"/>
      <c r="RG22" s="113"/>
      <c r="RH22" s="4"/>
      <c r="RI22" s="95">
        <v>-3</v>
      </c>
      <c r="RJ22" s="93">
        <v>0</v>
      </c>
      <c r="RK22" s="88">
        <v>0</v>
      </c>
      <c r="RL22" s="89"/>
    </row>
    <row r="23" spans="1:480" ht="12.75" customHeight="1" thickBot="1">
      <c r="A23" s="311"/>
      <c r="B23" s="48" t="s">
        <v>202</v>
      </c>
      <c r="C23" s="205">
        <v>0.21</v>
      </c>
      <c r="D23" s="104"/>
      <c r="E23" s="52" t="s">
        <v>38</v>
      </c>
      <c r="F23" s="398"/>
      <c r="G23" s="320"/>
      <c r="H23" s="265"/>
      <c r="I23" s="394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  <c r="IU23" s="113"/>
      <c r="IV23" s="113"/>
      <c r="IW23" s="113"/>
      <c r="IX23" s="113"/>
      <c r="IY23" s="113"/>
      <c r="IZ23" s="113"/>
      <c r="JA23" s="113"/>
      <c r="JB23" s="113"/>
      <c r="JC23" s="113"/>
      <c r="JD23" s="113"/>
      <c r="JE23" s="113"/>
      <c r="JF23" s="113"/>
      <c r="JG23" s="113"/>
      <c r="JH23" s="113"/>
      <c r="JI23" s="113"/>
      <c r="JJ23" s="113"/>
      <c r="JK23" s="113"/>
      <c r="JL23" s="113"/>
      <c r="JM23" s="113"/>
      <c r="JN23" s="113"/>
      <c r="JO23" s="113"/>
      <c r="JP23" s="113"/>
      <c r="JQ23" s="113"/>
      <c r="JR23" s="113"/>
      <c r="JS23" s="113"/>
      <c r="JT23" s="113"/>
      <c r="JU23" s="113"/>
      <c r="JV23" s="113"/>
      <c r="JW23" s="113"/>
      <c r="JX23" s="113"/>
      <c r="JY23" s="113"/>
      <c r="JZ23" s="113"/>
      <c r="KA23" s="113"/>
      <c r="KB23" s="113"/>
      <c r="KC23" s="113"/>
      <c r="KD23" s="113"/>
      <c r="KE23" s="113"/>
      <c r="KF23" s="113"/>
      <c r="KG23" s="113"/>
      <c r="KH23" s="113"/>
      <c r="KI23" s="113"/>
      <c r="KJ23" s="113"/>
      <c r="KK23" s="113"/>
      <c r="KL23" s="113"/>
      <c r="KM23" s="113"/>
      <c r="KN23" s="113"/>
      <c r="KO23" s="113"/>
      <c r="KP23" s="113"/>
      <c r="KQ23" s="113"/>
      <c r="KR23" s="113"/>
      <c r="KS23" s="113"/>
      <c r="KT23" s="113"/>
      <c r="KU23" s="113"/>
      <c r="KV23" s="113"/>
      <c r="KW23" s="113"/>
      <c r="KX23" s="113"/>
      <c r="KY23" s="113"/>
      <c r="KZ23" s="113"/>
      <c r="LA23" s="113"/>
      <c r="LB23" s="113"/>
      <c r="LC23" s="113"/>
      <c r="LD23" s="113"/>
      <c r="LE23" s="113"/>
      <c r="LF23" s="113"/>
      <c r="LG23" s="113"/>
      <c r="LH23" s="113"/>
      <c r="LI23" s="113"/>
      <c r="LJ23" s="113"/>
      <c r="LK23" s="113"/>
      <c r="LL23" s="113"/>
      <c r="LM23" s="113"/>
      <c r="LN23" s="113"/>
      <c r="LO23" s="113"/>
      <c r="LP23" s="113"/>
      <c r="LQ23" s="113"/>
      <c r="LR23" s="113"/>
      <c r="LS23" s="113"/>
      <c r="LT23" s="113"/>
      <c r="LU23" s="113"/>
      <c r="LV23" s="113"/>
      <c r="LW23" s="113"/>
      <c r="LX23" s="113"/>
      <c r="LY23" s="113"/>
      <c r="LZ23" s="113"/>
      <c r="MA23" s="113"/>
      <c r="MB23" s="113"/>
      <c r="MC23" s="113"/>
      <c r="MD23" s="113"/>
      <c r="ME23" s="113"/>
      <c r="MF23" s="113"/>
      <c r="MG23" s="113"/>
      <c r="MH23" s="113"/>
      <c r="MI23" s="113"/>
      <c r="MJ23" s="113"/>
      <c r="MK23" s="113"/>
      <c r="ML23" s="113"/>
      <c r="MM23" s="113"/>
      <c r="MN23" s="113"/>
      <c r="MO23" s="113"/>
      <c r="MP23" s="113"/>
      <c r="MQ23" s="113"/>
      <c r="MR23" s="113"/>
      <c r="MS23" s="113"/>
      <c r="MT23" s="113"/>
      <c r="MU23" s="113"/>
      <c r="MV23" s="113"/>
      <c r="MW23" s="113"/>
      <c r="MX23" s="113"/>
      <c r="MY23" s="113"/>
      <c r="MZ23" s="113"/>
      <c r="NA23" s="113"/>
      <c r="NB23" s="113"/>
      <c r="NC23" s="113"/>
      <c r="ND23" s="113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3"/>
      <c r="NS23" s="113"/>
      <c r="NT23" s="113"/>
      <c r="NU23" s="113"/>
      <c r="NV23" s="113"/>
      <c r="NW23" s="113"/>
      <c r="NX23" s="113"/>
      <c r="NY23" s="113"/>
      <c r="NZ23" s="113"/>
      <c r="OA23" s="113"/>
      <c r="OB23" s="113"/>
      <c r="OC23" s="113"/>
      <c r="OD23" s="113"/>
      <c r="OE23" s="113"/>
      <c r="OF23" s="113"/>
      <c r="OG23" s="113"/>
      <c r="OH23" s="113"/>
      <c r="OI23" s="113"/>
      <c r="OJ23" s="113"/>
      <c r="OK23" s="113"/>
      <c r="OL23" s="113"/>
      <c r="OM23" s="113"/>
      <c r="ON23" s="113"/>
      <c r="OO23" s="113"/>
      <c r="OP23" s="113"/>
      <c r="OQ23" s="113"/>
      <c r="OR23" s="113"/>
      <c r="OS23" s="113"/>
      <c r="OT23" s="113"/>
      <c r="OU23" s="113"/>
      <c r="OV23" s="113"/>
      <c r="OW23" s="113"/>
      <c r="OX23" s="113"/>
      <c r="OY23" s="113"/>
      <c r="OZ23" s="113"/>
      <c r="PA23" s="113"/>
      <c r="PB23" s="113"/>
      <c r="PC23" s="113"/>
      <c r="PD23" s="113"/>
      <c r="PE23" s="113"/>
      <c r="PF23" s="113"/>
      <c r="PG23" s="113"/>
      <c r="PH23" s="113"/>
      <c r="PI23" s="113"/>
      <c r="PJ23" s="113"/>
      <c r="PK23" s="113"/>
      <c r="PL23" s="113"/>
      <c r="PM23" s="113"/>
      <c r="PN23" s="113"/>
      <c r="PO23" s="113"/>
      <c r="PP23" s="113"/>
      <c r="PQ23" s="113"/>
      <c r="PR23" s="113"/>
      <c r="PS23" s="113"/>
      <c r="PT23" s="113"/>
      <c r="PU23" s="113"/>
      <c r="PV23" s="113"/>
      <c r="PW23" s="113"/>
      <c r="PX23" s="113"/>
      <c r="PY23" s="113"/>
      <c r="PZ23" s="113"/>
      <c r="QA23" s="113"/>
      <c r="QB23" s="113"/>
      <c r="QC23" s="113"/>
      <c r="QD23" s="113"/>
      <c r="QE23" s="113"/>
      <c r="QF23" s="113"/>
      <c r="QG23" s="113"/>
      <c r="QH23" s="113"/>
      <c r="QI23" s="113"/>
      <c r="QJ23" s="113"/>
      <c r="QK23" s="113"/>
      <c r="QL23" s="113"/>
      <c r="QM23" s="113"/>
      <c r="QN23" s="113"/>
      <c r="QO23" s="113"/>
      <c r="QP23" s="113"/>
      <c r="QQ23" s="113"/>
      <c r="QR23" s="113"/>
      <c r="QS23" s="113"/>
      <c r="QT23" s="113"/>
      <c r="QU23" s="113"/>
      <c r="QV23" s="113"/>
      <c r="QW23" s="113"/>
      <c r="QX23" s="113"/>
      <c r="QY23" s="113"/>
      <c r="QZ23" s="113"/>
      <c r="RA23" s="113"/>
      <c r="RB23" s="113"/>
      <c r="RC23" s="113"/>
      <c r="RD23" s="113"/>
      <c r="RE23" s="113"/>
      <c r="RF23" s="113"/>
      <c r="RG23" s="113"/>
      <c r="RH23" s="4"/>
      <c r="RI23" s="98">
        <v>1E-4</v>
      </c>
      <c r="RJ23" s="98">
        <v>0.02</v>
      </c>
      <c r="RK23" s="91">
        <v>1</v>
      </c>
      <c r="RL23" s="92"/>
    </row>
    <row r="24" spans="1:480" ht="12.75" customHeight="1" thickBot="1">
      <c r="A24" s="311"/>
      <c r="B24" s="37" t="s">
        <v>203</v>
      </c>
      <c r="C24" s="206">
        <v>0.1</v>
      </c>
      <c r="D24" s="109">
        <f>(C23-C24)</f>
        <v>0.10999999999999999</v>
      </c>
      <c r="E24" s="51" t="s">
        <v>39</v>
      </c>
      <c r="F24" s="398"/>
      <c r="G24" s="320"/>
      <c r="H24" s="265"/>
      <c r="I24" s="394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3"/>
      <c r="IV24" s="113"/>
      <c r="IW24" s="113"/>
      <c r="IX24" s="113"/>
      <c r="IY24" s="113"/>
      <c r="IZ24" s="113"/>
      <c r="JA24" s="113"/>
      <c r="JB24" s="113"/>
      <c r="JC24" s="113"/>
      <c r="JD24" s="113"/>
      <c r="JE24" s="113"/>
      <c r="JF24" s="113"/>
      <c r="JG24" s="113"/>
      <c r="JH24" s="113"/>
      <c r="JI24" s="113"/>
      <c r="JJ24" s="113"/>
      <c r="JK24" s="113"/>
      <c r="JL24" s="113"/>
      <c r="JM24" s="113"/>
      <c r="JN24" s="113"/>
      <c r="JO24" s="113"/>
      <c r="JP24" s="113"/>
      <c r="JQ24" s="113"/>
      <c r="JR24" s="113"/>
      <c r="JS24" s="113"/>
      <c r="JT24" s="113"/>
      <c r="JU24" s="113"/>
      <c r="JV24" s="113"/>
      <c r="JW24" s="113"/>
      <c r="JX24" s="113"/>
      <c r="JY24" s="113"/>
      <c r="JZ24" s="113"/>
      <c r="KA24" s="113"/>
      <c r="KB24" s="113"/>
      <c r="KC24" s="113"/>
      <c r="KD24" s="113"/>
      <c r="KE24" s="113"/>
      <c r="KF24" s="113"/>
      <c r="KG24" s="113"/>
      <c r="KH24" s="113"/>
      <c r="KI24" s="113"/>
      <c r="KJ24" s="113"/>
      <c r="KK24" s="113"/>
      <c r="KL24" s="113"/>
      <c r="KM24" s="113"/>
      <c r="KN24" s="113"/>
      <c r="KO24" s="113"/>
      <c r="KP24" s="113"/>
      <c r="KQ24" s="113"/>
      <c r="KR24" s="113"/>
      <c r="KS24" s="113"/>
      <c r="KT24" s="113"/>
      <c r="KU24" s="113"/>
      <c r="KV24" s="113"/>
      <c r="KW24" s="113"/>
      <c r="KX24" s="113"/>
      <c r="KY24" s="113"/>
      <c r="KZ24" s="113"/>
      <c r="LA24" s="113"/>
      <c r="LB24" s="113"/>
      <c r="LC24" s="113"/>
      <c r="LD24" s="113"/>
      <c r="LE24" s="113"/>
      <c r="LF24" s="113"/>
      <c r="LG24" s="113"/>
      <c r="LH24" s="113"/>
      <c r="LI24" s="113"/>
      <c r="LJ24" s="113"/>
      <c r="LK24" s="113"/>
      <c r="LL24" s="113"/>
      <c r="LM24" s="113"/>
      <c r="LN24" s="113"/>
      <c r="LO24" s="113"/>
      <c r="LP24" s="113"/>
      <c r="LQ24" s="113"/>
      <c r="LR24" s="113"/>
      <c r="LS24" s="113"/>
      <c r="LT24" s="113"/>
      <c r="LU24" s="113"/>
      <c r="LV24" s="113"/>
      <c r="LW24" s="113"/>
      <c r="LX24" s="113"/>
      <c r="LY24" s="113"/>
      <c r="LZ24" s="113"/>
      <c r="MA24" s="113"/>
      <c r="MB24" s="113"/>
      <c r="MC24" s="113"/>
      <c r="MD24" s="113"/>
      <c r="ME24" s="113"/>
      <c r="MF24" s="113"/>
      <c r="MG24" s="113"/>
      <c r="MH24" s="113"/>
      <c r="MI24" s="113"/>
      <c r="MJ24" s="113"/>
      <c r="MK24" s="113"/>
      <c r="ML24" s="113"/>
      <c r="MM24" s="113"/>
      <c r="MN24" s="113"/>
      <c r="MO24" s="113"/>
      <c r="MP24" s="113"/>
      <c r="MQ24" s="113"/>
      <c r="MR24" s="113"/>
      <c r="MS24" s="113"/>
      <c r="MT24" s="113"/>
      <c r="MU24" s="113"/>
      <c r="MV24" s="113"/>
      <c r="MW24" s="113"/>
      <c r="MX24" s="113"/>
      <c r="MY24" s="113"/>
      <c r="MZ24" s="113"/>
      <c r="NA24" s="113"/>
      <c r="NB24" s="113"/>
      <c r="NC24" s="113"/>
      <c r="ND24" s="113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3"/>
      <c r="NS24" s="113"/>
      <c r="NT24" s="113"/>
      <c r="NU24" s="113"/>
      <c r="NV24" s="113"/>
      <c r="NW24" s="113"/>
      <c r="NX24" s="113"/>
      <c r="NY24" s="113"/>
      <c r="NZ24" s="113"/>
      <c r="OA24" s="113"/>
      <c r="OB24" s="113"/>
      <c r="OC24" s="113"/>
      <c r="OD24" s="113"/>
      <c r="OE24" s="113"/>
      <c r="OF24" s="113"/>
      <c r="OG24" s="113"/>
      <c r="OH24" s="113"/>
      <c r="OI24" s="113"/>
      <c r="OJ24" s="113"/>
      <c r="OK24" s="113"/>
      <c r="OL24" s="113"/>
      <c r="OM24" s="113"/>
      <c r="ON24" s="113"/>
      <c r="OO24" s="113"/>
      <c r="OP24" s="113"/>
      <c r="OQ24" s="113"/>
      <c r="OR24" s="113"/>
      <c r="OS24" s="113"/>
      <c r="OT24" s="113"/>
      <c r="OU24" s="113"/>
      <c r="OV24" s="113"/>
      <c r="OW24" s="113"/>
      <c r="OX24" s="113"/>
      <c r="OY24" s="113"/>
      <c r="OZ24" s="113"/>
      <c r="PA24" s="113"/>
      <c r="PB24" s="113"/>
      <c r="PC24" s="113"/>
      <c r="PD24" s="113"/>
      <c r="PE24" s="113"/>
      <c r="PF24" s="113"/>
      <c r="PG24" s="113"/>
      <c r="PH24" s="113"/>
      <c r="PI24" s="113"/>
      <c r="PJ24" s="113"/>
      <c r="PK24" s="113"/>
      <c r="PL24" s="113"/>
      <c r="PM24" s="113"/>
      <c r="PN24" s="113"/>
      <c r="PO24" s="113"/>
      <c r="PP24" s="113"/>
      <c r="PQ24" s="113"/>
      <c r="PR24" s="113"/>
      <c r="PS24" s="113"/>
      <c r="PT24" s="113"/>
      <c r="PU24" s="113"/>
      <c r="PV24" s="113"/>
      <c r="PW24" s="113"/>
      <c r="PX24" s="113"/>
      <c r="PY24" s="113"/>
      <c r="PZ24" s="113"/>
      <c r="QA24" s="113"/>
      <c r="QB24" s="113"/>
      <c r="QC24" s="113"/>
      <c r="QD24" s="113"/>
      <c r="QE24" s="113"/>
      <c r="QF24" s="113"/>
      <c r="QG24" s="113"/>
      <c r="QH24" s="113"/>
      <c r="QI24" s="113"/>
      <c r="QJ24" s="113"/>
      <c r="QK24" s="113"/>
      <c r="QL24" s="113"/>
      <c r="QM24" s="113"/>
      <c r="QN24" s="113"/>
      <c r="QO24" s="113"/>
      <c r="QP24" s="113"/>
      <c r="QQ24" s="113"/>
      <c r="QR24" s="113"/>
      <c r="QS24" s="113"/>
      <c r="QT24" s="113"/>
      <c r="QU24" s="113"/>
      <c r="QV24" s="113"/>
      <c r="QW24" s="113"/>
      <c r="QX24" s="113"/>
      <c r="QY24" s="113"/>
      <c r="QZ24" s="113"/>
      <c r="RA24" s="113"/>
      <c r="RB24" s="113"/>
      <c r="RC24" s="113"/>
      <c r="RD24" s="113"/>
      <c r="RE24" s="113"/>
      <c r="RF24" s="113"/>
      <c r="RG24" s="113"/>
      <c r="RH24" s="4"/>
      <c r="RI24" s="98">
        <v>2.01E-2</v>
      </c>
      <c r="RJ24" s="98">
        <v>0.04</v>
      </c>
      <c r="RK24" s="91">
        <v>2</v>
      </c>
      <c r="RL24" s="92"/>
    </row>
    <row r="25" spans="1:480" ht="12.75" customHeight="1" thickBot="1">
      <c r="A25" s="311"/>
      <c r="B25" s="37" t="s">
        <v>204</v>
      </c>
      <c r="C25" s="207">
        <v>0.01</v>
      </c>
      <c r="D25" s="112">
        <f>(C24-C25)</f>
        <v>9.0000000000000011E-2</v>
      </c>
      <c r="E25" s="52" t="s">
        <v>40</v>
      </c>
      <c r="F25" s="398"/>
      <c r="G25" s="320"/>
      <c r="H25" s="265"/>
      <c r="I25" s="394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  <c r="IU25" s="113"/>
      <c r="IV25" s="113"/>
      <c r="IW25" s="113"/>
      <c r="IX25" s="113"/>
      <c r="IY25" s="113"/>
      <c r="IZ25" s="113"/>
      <c r="JA25" s="113"/>
      <c r="JB25" s="113"/>
      <c r="JC25" s="113"/>
      <c r="JD25" s="113"/>
      <c r="JE25" s="113"/>
      <c r="JF25" s="113"/>
      <c r="JG25" s="113"/>
      <c r="JH25" s="113"/>
      <c r="JI25" s="113"/>
      <c r="JJ25" s="113"/>
      <c r="JK25" s="113"/>
      <c r="JL25" s="113"/>
      <c r="JM25" s="113"/>
      <c r="JN25" s="113"/>
      <c r="JO25" s="113"/>
      <c r="JP25" s="113"/>
      <c r="JQ25" s="113"/>
      <c r="JR25" s="113"/>
      <c r="JS25" s="113"/>
      <c r="JT25" s="113"/>
      <c r="JU25" s="113"/>
      <c r="JV25" s="113"/>
      <c r="JW25" s="113"/>
      <c r="JX25" s="113"/>
      <c r="JY25" s="113"/>
      <c r="JZ25" s="113"/>
      <c r="KA25" s="113"/>
      <c r="KB25" s="113"/>
      <c r="KC25" s="113"/>
      <c r="KD25" s="113"/>
      <c r="KE25" s="113"/>
      <c r="KF25" s="113"/>
      <c r="KG25" s="113"/>
      <c r="KH25" s="113"/>
      <c r="KI25" s="113"/>
      <c r="KJ25" s="113"/>
      <c r="KK25" s="113"/>
      <c r="KL25" s="113"/>
      <c r="KM25" s="113"/>
      <c r="KN25" s="113"/>
      <c r="KO25" s="113"/>
      <c r="KP25" s="113"/>
      <c r="KQ25" s="113"/>
      <c r="KR25" s="113"/>
      <c r="KS25" s="113"/>
      <c r="KT25" s="113"/>
      <c r="KU25" s="113"/>
      <c r="KV25" s="113"/>
      <c r="KW25" s="113"/>
      <c r="KX25" s="113"/>
      <c r="KY25" s="113"/>
      <c r="KZ25" s="113"/>
      <c r="LA25" s="113"/>
      <c r="LB25" s="113"/>
      <c r="LC25" s="113"/>
      <c r="LD25" s="113"/>
      <c r="LE25" s="113"/>
      <c r="LF25" s="113"/>
      <c r="LG25" s="113"/>
      <c r="LH25" s="113"/>
      <c r="LI25" s="113"/>
      <c r="LJ25" s="113"/>
      <c r="LK25" s="113"/>
      <c r="LL25" s="113"/>
      <c r="LM25" s="113"/>
      <c r="LN25" s="113"/>
      <c r="LO25" s="113"/>
      <c r="LP25" s="113"/>
      <c r="LQ25" s="113"/>
      <c r="LR25" s="113"/>
      <c r="LS25" s="113"/>
      <c r="LT25" s="113"/>
      <c r="LU25" s="113"/>
      <c r="LV25" s="113"/>
      <c r="LW25" s="113"/>
      <c r="LX25" s="113"/>
      <c r="LY25" s="113"/>
      <c r="LZ25" s="113"/>
      <c r="MA25" s="113"/>
      <c r="MB25" s="113"/>
      <c r="MC25" s="113"/>
      <c r="MD25" s="113"/>
      <c r="ME25" s="113"/>
      <c r="MF25" s="113"/>
      <c r="MG25" s="113"/>
      <c r="MH25" s="113"/>
      <c r="MI25" s="113"/>
      <c r="MJ25" s="113"/>
      <c r="MK25" s="113"/>
      <c r="ML25" s="113"/>
      <c r="MM25" s="113"/>
      <c r="MN25" s="113"/>
      <c r="MO25" s="113"/>
      <c r="MP25" s="113"/>
      <c r="MQ25" s="113"/>
      <c r="MR25" s="113"/>
      <c r="MS25" s="113"/>
      <c r="MT25" s="113"/>
      <c r="MU25" s="113"/>
      <c r="MV25" s="113"/>
      <c r="MW25" s="113"/>
      <c r="MX25" s="113"/>
      <c r="MY25" s="113"/>
      <c r="MZ25" s="113"/>
      <c r="NA25" s="113"/>
      <c r="NB25" s="113"/>
      <c r="NC25" s="113"/>
      <c r="ND25" s="113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3"/>
      <c r="NS25" s="113"/>
      <c r="NT25" s="113"/>
      <c r="NU25" s="113"/>
      <c r="NV25" s="113"/>
      <c r="NW25" s="113"/>
      <c r="NX25" s="113"/>
      <c r="NY25" s="113"/>
      <c r="NZ25" s="113"/>
      <c r="OA25" s="113"/>
      <c r="OB25" s="113"/>
      <c r="OC25" s="113"/>
      <c r="OD25" s="113"/>
      <c r="OE25" s="113"/>
      <c r="OF25" s="113"/>
      <c r="OG25" s="113"/>
      <c r="OH25" s="113"/>
      <c r="OI25" s="113"/>
      <c r="OJ25" s="113"/>
      <c r="OK25" s="113"/>
      <c r="OL25" s="113"/>
      <c r="OM25" s="113"/>
      <c r="ON25" s="113"/>
      <c r="OO25" s="113"/>
      <c r="OP25" s="113"/>
      <c r="OQ25" s="113"/>
      <c r="OR25" s="113"/>
      <c r="OS25" s="113"/>
      <c r="OT25" s="113"/>
      <c r="OU25" s="113"/>
      <c r="OV25" s="113"/>
      <c r="OW25" s="113"/>
      <c r="OX25" s="113"/>
      <c r="OY25" s="113"/>
      <c r="OZ25" s="113"/>
      <c r="PA25" s="113"/>
      <c r="PB25" s="113"/>
      <c r="PC25" s="113"/>
      <c r="PD25" s="113"/>
      <c r="PE25" s="113"/>
      <c r="PF25" s="113"/>
      <c r="PG25" s="113"/>
      <c r="PH25" s="113"/>
      <c r="PI25" s="113"/>
      <c r="PJ25" s="113"/>
      <c r="PK25" s="113"/>
      <c r="PL25" s="113"/>
      <c r="PM25" s="113"/>
      <c r="PN25" s="113"/>
      <c r="PO25" s="113"/>
      <c r="PP25" s="113"/>
      <c r="PQ25" s="113"/>
      <c r="PR25" s="113"/>
      <c r="PS25" s="113"/>
      <c r="PT25" s="113"/>
      <c r="PU25" s="113"/>
      <c r="PV25" s="113"/>
      <c r="PW25" s="113"/>
      <c r="PX25" s="113"/>
      <c r="PY25" s="113"/>
      <c r="PZ25" s="113"/>
      <c r="QA25" s="113"/>
      <c r="QB25" s="113"/>
      <c r="QC25" s="113"/>
      <c r="QD25" s="113"/>
      <c r="QE25" s="113"/>
      <c r="QF25" s="113"/>
      <c r="QG25" s="113"/>
      <c r="QH25" s="113"/>
      <c r="QI25" s="113"/>
      <c r="QJ25" s="113"/>
      <c r="QK25" s="113"/>
      <c r="QL25" s="113"/>
      <c r="QM25" s="113"/>
      <c r="QN25" s="113"/>
      <c r="QO25" s="113"/>
      <c r="QP25" s="113"/>
      <c r="QQ25" s="113"/>
      <c r="QR25" s="113"/>
      <c r="QS25" s="113"/>
      <c r="QT25" s="113"/>
      <c r="QU25" s="113"/>
      <c r="QV25" s="113"/>
      <c r="QW25" s="113"/>
      <c r="QX25" s="113"/>
      <c r="QY25" s="113"/>
      <c r="QZ25" s="113"/>
      <c r="RA25" s="113"/>
      <c r="RB25" s="113"/>
      <c r="RC25" s="113"/>
      <c r="RD25" s="113"/>
      <c r="RE25" s="113"/>
      <c r="RF25" s="113"/>
      <c r="RG25" s="113"/>
      <c r="RH25" s="4"/>
      <c r="RI25" s="98">
        <v>4.0099999999999997E-2</v>
      </c>
      <c r="RJ25" s="98">
        <v>1</v>
      </c>
      <c r="RK25" s="91">
        <v>3</v>
      </c>
      <c r="RL25" s="92"/>
    </row>
    <row r="26" spans="1:480" ht="12.75" customHeight="1">
      <c r="A26" s="311"/>
      <c r="B26" s="338" t="s">
        <v>41</v>
      </c>
      <c r="C26" s="340"/>
      <c r="D26" s="342">
        <f>(D24+D25)/2</f>
        <v>0.1</v>
      </c>
      <c r="E26" s="51" t="s">
        <v>42</v>
      </c>
      <c r="F26" s="398"/>
      <c r="G26" s="320"/>
      <c r="H26" s="265"/>
      <c r="I26" s="394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3"/>
      <c r="IV26" s="113"/>
      <c r="IW26" s="113"/>
      <c r="IX26" s="113"/>
      <c r="IY26" s="113"/>
      <c r="IZ26" s="113"/>
      <c r="JA26" s="113"/>
      <c r="JB26" s="113"/>
      <c r="JC26" s="113"/>
      <c r="JD26" s="113"/>
      <c r="JE26" s="113"/>
      <c r="JF26" s="113"/>
      <c r="JG26" s="113"/>
      <c r="JH26" s="113"/>
      <c r="JI26" s="113"/>
      <c r="JJ26" s="113"/>
      <c r="JK26" s="113"/>
      <c r="JL26" s="113"/>
      <c r="JM26" s="113"/>
      <c r="JN26" s="113"/>
      <c r="JO26" s="113"/>
      <c r="JP26" s="113"/>
      <c r="JQ26" s="113"/>
      <c r="JR26" s="113"/>
      <c r="JS26" s="113"/>
      <c r="JT26" s="113"/>
      <c r="JU26" s="113"/>
      <c r="JV26" s="113"/>
      <c r="JW26" s="113"/>
      <c r="JX26" s="113"/>
      <c r="JY26" s="113"/>
      <c r="JZ26" s="113"/>
      <c r="KA26" s="113"/>
      <c r="KB26" s="113"/>
      <c r="KC26" s="113"/>
      <c r="KD26" s="113"/>
      <c r="KE26" s="113"/>
      <c r="KF26" s="113"/>
      <c r="KG26" s="113"/>
      <c r="KH26" s="113"/>
      <c r="KI26" s="113"/>
      <c r="KJ26" s="113"/>
      <c r="KK26" s="113"/>
      <c r="KL26" s="113"/>
      <c r="KM26" s="113"/>
      <c r="KN26" s="113"/>
      <c r="KO26" s="113"/>
      <c r="KP26" s="113"/>
      <c r="KQ26" s="113"/>
      <c r="KR26" s="113"/>
      <c r="KS26" s="113"/>
      <c r="KT26" s="113"/>
      <c r="KU26" s="113"/>
      <c r="KV26" s="113"/>
      <c r="KW26" s="113"/>
      <c r="KX26" s="113"/>
      <c r="KY26" s="113"/>
      <c r="KZ26" s="113"/>
      <c r="LA26" s="113"/>
      <c r="LB26" s="113"/>
      <c r="LC26" s="113"/>
      <c r="LD26" s="113"/>
      <c r="LE26" s="113"/>
      <c r="LF26" s="113"/>
      <c r="LG26" s="113"/>
      <c r="LH26" s="113"/>
      <c r="LI26" s="113"/>
      <c r="LJ26" s="113"/>
      <c r="LK26" s="113"/>
      <c r="LL26" s="113"/>
      <c r="LM26" s="113"/>
      <c r="LN26" s="113"/>
      <c r="LO26" s="113"/>
      <c r="LP26" s="113"/>
      <c r="LQ26" s="113"/>
      <c r="LR26" s="113"/>
      <c r="LS26" s="113"/>
      <c r="LT26" s="113"/>
      <c r="LU26" s="113"/>
      <c r="LV26" s="113"/>
      <c r="LW26" s="113"/>
      <c r="LX26" s="113"/>
      <c r="LY26" s="113"/>
      <c r="LZ26" s="113"/>
      <c r="MA26" s="113"/>
      <c r="MB26" s="113"/>
      <c r="MC26" s="113"/>
      <c r="MD26" s="113"/>
      <c r="ME26" s="113"/>
      <c r="MF26" s="113"/>
      <c r="MG26" s="113"/>
      <c r="MH26" s="113"/>
      <c r="MI26" s="113"/>
      <c r="MJ26" s="113"/>
      <c r="MK26" s="113"/>
      <c r="ML26" s="113"/>
      <c r="MM26" s="113"/>
      <c r="MN26" s="113"/>
      <c r="MO26" s="113"/>
      <c r="MP26" s="113"/>
      <c r="MQ26" s="113"/>
      <c r="MR26" s="113"/>
      <c r="MS26" s="113"/>
      <c r="MT26" s="113"/>
      <c r="MU26" s="113"/>
      <c r="MV26" s="113"/>
      <c r="MW26" s="113"/>
      <c r="MX26" s="113"/>
      <c r="MY26" s="113"/>
      <c r="MZ26" s="113"/>
      <c r="NA26" s="113"/>
      <c r="NB26" s="113"/>
      <c r="NC26" s="113"/>
      <c r="ND26" s="113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3"/>
      <c r="NS26" s="113"/>
      <c r="NT26" s="113"/>
      <c r="NU26" s="113"/>
      <c r="NV26" s="113"/>
      <c r="NW26" s="113"/>
      <c r="NX26" s="113"/>
      <c r="NY26" s="113"/>
      <c r="NZ26" s="113"/>
      <c r="OA26" s="113"/>
      <c r="OB26" s="113"/>
      <c r="OC26" s="113"/>
      <c r="OD26" s="113"/>
      <c r="OE26" s="113"/>
      <c r="OF26" s="113"/>
      <c r="OG26" s="113"/>
      <c r="OH26" s="113"/>
      <c r="OI26" s="113"/>
      <c r="OJ26" s="113"/>
      <c r="OK26" s="113"/>
      <c r="OL26" s="113"/>
      <c r="OM26" s="113"/>
      <c r="ON26" s="113"/>
      <c r="OO26" s="113"/>
      <c r="OP26" s="113"/>
      <c r="OQ26" s="113"/>
      <c r="OR26" s="113"/>
      <c r="OS26" s="113"/>
      <c r="OT26" s="113"/>
      <c r="OU26" s="113"/>
      <c r="OV26" s="113"/>
      <c r="OW26" s="113"/>
      <c r="OX26" s="113"/>
      <c r="OY26" s="113"/>
      <c r="OZ26" s="113"/>
      <c r="PA26" s="113"/>
      <c r="PB26" s="113"/>
      <c r="PC26" s="113"/>
      <c r="PD26" s="113"/>
      <c r="PE26" s="113"/>
      <c r="PF26" s="113"/>
      <c r="PG26" s="113"/>
      <c r="PH26" s="113"/>
      <c r="PI26" s="113"/>
      <c r="PJ26" s="113"/>
      <c r="PK26" s="113"/>
      <c r="PL26" s="113"/>
      <c r="PM26" s="113"/>
      <c r="PN26" s="113"/>
      <c r="PO26" s="113"/>
      <c r="PP26" s="113"/>
      <c r="PQ26" s="113"/>
      <c r="PR26" s="113"/>
      <c r="PS26" s="113"/>
      <c r="PT26" s="113"/>
      <c r="PU26" s="113"/>
      <c r="PV26" s="113"/>
      <c r="PW26" s="113"/>
      <c r="PX26" s="113"/>
      <c r="PY26" s="113"/>
      <c r="PZ26" s="113"/>
      <c r="QA26" s="113"/>
      <c r="QB26" s="113"/>
      <c r="QC26" s="113"/>
      <c r="QD26" s="113"/>
      <c r="QE26" s="113"/>
      <c r="QF26" s="113"/>
      <c r="QG26" s="113"/>
      <c r="QH26" s="113"/>
      <c r="QI26" s="113"/>
      <c r="QJ26" s="113"/>
      <c r="QK26" s="113"/>
      <c r="QL26" s="113"/>
      <c r="QM26" s="113"/>
      <c r="QN26" s="113"/>
      <c r="QO26" s="113"/>
      <c r="QP26" s="113"/>
      <c r="QQ26" s="113"/>
      <c r="QR26" s="113"/>
      <c r="QS26" s="113"/>
      <c r="QT26" s="113"/>
      <c r="QU26" s="113"/>
      <c r="QV26" s="113"/>
      <c r="QW26" s="113"/>
      <c r="QX26" s="113"/>
      <c r="QY26" s="113"/>
      <c r="QZ26" s="113"/>
      <c r="RA26" s="113"/>
      <c r="RB26" s="113"/>
      <c r="RC26" s="113"/>
      <c r="RD26" s="113"/>
      <c r="RE26" s="113"/>
      <c r="RF26" s="113"/>
      <c r="RG26" s="113"/>
      <c r="RH26" s="4"/>
      <c r="RI26" s="90"/>
      <c r="RJ26" s="90"/>
      <c r="RK26" s="91"/>
      <c r="RL26" s="92"/>
    </row>
    <row r="27" spans="1:480" ht="12.75" customHeight="1" thickBot="1">
      <c r="A27" s="311"/>
      <c r="B27" s="339"/>
      <c r="C27" s="341"/>
      <c r="D27" s="343"/>
      <c r="E27" s="53" t="s">
        <v>43</v>
      </c>
      <c r="F27" s="398"/>
      <c r="G27" s="320"/>
      <c r="H27" s="265"/>
      <c r="I27" s="394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  <c r="IT27" s="113"/>
      <c r="IU27" s="113"/>
      <c r="IV27" s="113"/>
      <c r="IW27" s="113"/>
      <c r="IX27" s="113"/>
      <c r="IY27" s="113"/>
      <c r="IZ27" s="113"/>
      <c r="JA27" s="113"/>
      <c r="JB27" s="113"/>
      <c r="JC27" s="113"/>
      <c r="JD27" s="113"/>
      <c r="JE27" s="113"/>
      <c r="JF27" s="113"/>
      <c r="JG27" s="113"/>
      <c r="JH27" s="113"/>
      <c r="JI27" s="113"/>
      <c r="JJ27" s="113"/>
      <c r="JK27" s="113"/>
      <c r="JL27" s="113"/>
      <c r="JM27" s="113"/>
      <c r="JN27" s="113"/>
      <c r="JO27" s="113"/>
      <c r="JP27" s="113"/>
      <c r="JQ27" s="113"/>
      <c r="JR27" s="113"/>
      <c r="JS27" s="113"/>
      <c r="JT27" s="113"/>
      <c r="JU27" s="113"/>
      <c r="JV27" s="113"/>
      <c r="JW27" s="113"/>
      <c r="JX27" s="113"/>
      <c r="JY27" s="113"/>
      <c r="JZ27" s="113"/>
      <c r="KA27" s="113"/>
      <c r="KB27" s="113"/>
      <c r="KC27" s="113"/>
      <c r="KD27" s="113"/>
      <c r="KE27" s="113"/>
      <c r="KF27" s="113"/>
      <c r="KG27" s="113"/>
      <c r="KH27" s="113"/>
      <c r="KI27" s="113"/>
      <c r="KJ27" s="113"/>
      <c r="KK27" s="113"/>
      <c r="KL27" s="113"/>
      <c r="KM27" s="113"/>
      <c r="KN27" s="113"/>
      <c r="KO27" s="113"/>
      <c r="KP27" s="113"/>
      <c r="KQ27" s="113"/>
      <c r="KR27" s="113"/>
      <c r="KS27" s="113"/>
      <c r="KT27" s="113"/>
      <c r="KU27" s="113"/>
      <c r="KV27" s="113"/>
      <c r="KW27" s="113"/>
      <c r="KX27" s="113"/>
      <c r="KY27" s="113"/>
      <c r="KZ27" s="113"/>
      <c r="LA27" s="113"/>
      <c r="LB27" s="113"/>
      <c r="LC27" s="113"/>
      <c r="LD27" s="113"/>
      <c r="LE27" s="113"/>
      <c r="LF27" s="113"/>
      <c r="LG27" s="113"/>
      <c r="LH27" s="113"/>
      <c r="LI27" s="113"/>
      <c r="LJ27" s="113"/>
      <c r="LK27" s="113"/>
      <c r="LL27" s="113"/>
      <c r="LM27" s="113"/>
      <c r="LN27" s="113"/>
      <c r="LO27" s="113"/>
      <c r="LP27" s="113"/>
      <c r="LQ27" s="113"/>
      <c r="LR27" s="113"/>
      <c r="LS27" s="113"/>
      <c r="LT27" s="113"/>
      <c r="LU27" s="113"/>
      <c r="LV27" s="113"/>
      <c r="LW27" s="113"/>
      <c r="LX27" s="113"/>
      <c r="LY27" s="113"/>
      <c r="LZ27" s="113"/>
      <c r="MA27" s="113"/>
      <c r="MB27" s="113"/>
      <c r="MC27" s="113"/>
      <c r="MD27" s="113"/>
      <c r="ME27" s="113"/>
      <c r="MF27" s="113"/>
      <c r="MG27" s="113"/>
      <c r="MH27" s="113"/>
      <c r="MI27" s="113"/>
      <c r="MJ27" s="113"/>
      <c r="MK27" s="113"/>
      <c r="ML27" s="113"/>
      <c r="MM27" s="113"/>
      <c r="MN27" s="113"/>
      <c r="MO27" s="113"/>
      <c r="MP27" s="113"/>
      <c r="MQ27" s="113"/>
      <c r="MR27" s="113"/>
      <c r="MS27" s="113"/>
      <c r="MT27" s="113"/>
      <c r="MU27" s="113"/>
      <c r="MV27" s="113"/>
      <c r="MW27" s="113"/>
      <c r="MX27" s="113"/>
      <c r="MY27" s="113"/>
      <c r="MZ27" s="113"/>
      <c r="NA27" s="113"/>
      <c r="NB27" s="113"/>
      <c r="NC27" s="113"/>
      <c r="ND27" s="113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3"/>
      <c r="NS27" s="113"/>
      <c r="NT27" s="113"/>
      <c r="NU27" s="113"/>
      <c r="NV27" s="113"/>
      <c r="NW27" s="113"/>
      <c r="NX27" s="113"/>
      <c r="NY27" s="113"/>
      <c r="NZ27" s="113"/>
      <c r="OA27" s="113"/>
      <c r="OB27" s="113"/>
      <c r="OC27" s="113"/>
      <c r="OD27" s="113"/>
      <c r="OE27" s="113"/>
      <c r="OF27" s="113"/>
      <c r="OG27" s="113"/>
      <c r="OH27" s="113"/>
      <c r="OI27" s="113"/>
      <c r="OJ27" s="113"/>
      <c r="OK27" s="113"/>
      <c r="OL27" s="113"/>
      <c r="OM27" s="113"/>
      <c r="ON27" s="113"/>
      <c r="OO27" s="113"/>
      <c r="OP27" s="113"/>
      <c r="OQ27" s="113"/>
      <c r="OR27" s="113"/>
      <c r="OS27" s="113"/>
      <c r="OT27" s="113"/>
      <c r="OU27" s="113"/>
      <c r="OV27" s="113"/>
      <c r="OW27" s="113"/>
      <c r="OX27" s="113"/>
      <c r="OY27" s="113"/>
      <c r="OZ27" s="113"/>
      <c r="PA27" s="113"/>
      <c r="PB27" s="113"/>
      <c r="PC27" s="113"/>
      <c r="PD27" s="113"/>
      <c r="PE27" s="113"/>
      <c r="PF27" s="113"/>
      <c r="PG27" s="113"/>
      <c r="PH27" s="113"/>
      <c r="PI27" s="113"/>
      <c r="PJ27" s="113"/>
      <c r="PK27" s="113"/>
      <c r="PL27" s="113"/>
      <c r="PM27" s="113"/>
      <c r="PN27" s="113"/>
      <c r="PO27" s="113"/>
      <c r="PP27" s="113"/>
      <c r="PQ27" s="113"/>
      <c r="PR27" s="113"/>
      <c r="PS27" s="113"/>
      <c r="PT27" s="113"/>
      <c r="PU27" s="113"/>
      <c r="PV27" s="113"/>
      <c r="PW27" s="113"/>
      <c r="PX27" s="113"/>
      <c r="PY27" s="113"/>
      <c r="PZ27" s="113"/>
      <c r="QA27" s="113"/>
      <c r="QB27" s="113"/>
      <c r="QC27" s="113"/>
      <c r="QD27" s="113"/>
      <c r="QE27" s="113"/>
      <c r="QF27" s="113"/>
      <c r="QG27" s="113"/>
      <c r="QH27" s="113"/>
      <c r="QI27" s="113"/>
      <c r="QJ27" s="113"/>
      <c r="QK27" s="113"/>
      <c r="QL27" s="113"/>
      <c r="QM27" s="113"/>
      <c r="QN27" s="113"/>
      <c r="QO27" s="113"/>
      <c r="QP27" s="113"/>
      <c r="QQ27" s="113"/>
      <c r="QR27" s="113"/>
      <c r="QS27" s="113"/>
      <c r="QT27" s="113"/>
      <c r="QU27" s="113"/>
      <c r="QV27" s="113"/>
      <c r="QW27" s="113"/>
      <c r="QX27" s="113"/>
      <c r="QY27" s="113"/>
      <c r="QZ27" s="113"/>
      <c r="RA27" s="113"/>
      <c r="RB27" s="113"/>
      <c r="RC27" s="113"/>
      <c r="RD27" s="113"/>
      <c r="RE27" s="113"/>
      <c r="RF27" s="113"/>
      <c r="RG27" s="113"/>
      <c r="RH27" s="4"/>
      <c r="RI27" s="90"/>
      <c r="RJ27" s="90"/>
      <c r="RK27" s="91"/>
      <c r="RL27" s="4"/>
    </row>
    <row r="28" spans="1:480" ht="12.75" customHeight="1" thickBot="1">
      <c r="A28" s="311"/>
      <c r="B28" s="87"/>
      <c r="C28" s="103"/>
      <c r="D28" s="208">
        <f>VLOOKUP(D26,$RI$22:$RK$25,3)</f>
        <v>3</v>
      </c>
      <c r="E28" s="53"/>
      <c r="F28" s="398"/>
      <c r="G28" s="320"/>
      <c r="H28" s="265"/>
      <c r="I28" s="394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  <c r="IU28" s="113"/>
      <c r="IV28" s="113"/>
      <c r="IW28" s="113"/>
      <c r="IX28" s="113"/>
      <c r="IY28" s="113"/>
      <c r="IZ28" s="113"/>
      <c r="JA28" s="113"/>
      <c r="JB28" s="113"/>
      <c r="JC28" s="113"/>
      <c r="JD28" s="113"/>
      <c r="JE28" s="113"/>
      <c r="JF28" s="113"/>
      <c r="JG28" s="113"/>
      <c r="JH28" s="113"/>
      <c r="JI28" s="113"/>
      <c r="JJ28" s="113"/>
      <c r="JK28" s="113"/>
      <c r="JL28" s="113"/>
      <c r="JM28" s="113"/>
      <c r="JN28" s="113"/>
      <c r="JO28" s="113"/>
      <c r="JP28" s="113"/>
      <c r="JQ28" s="113"/>
      <c r="JR28" s="113"/>
      <c r="JS28" s="113"/>
      <c r="JT28" s="113"/>
      <c r="JU28" s="113"/>
      <c r="JV28" s="113"/>
      <c r="JW28" s="113"/>
      <c r="JX28" s="113"/>
      <c r="JY28" s="113"/>
      <c r="JZ28" s="113"/>
      <c r="KA28" s="113"/>
      <c r="KB28" s="113"/>
      <c r="KC28" s="113"/>
      <c r="KD28" s="113"/>
      <c r="KE28" s="113"/>
      <c r="KF28" s="113"/>
      <c r="KG28" s="113"/>
      <c r="KH28" s="113"/>
      <c r="KI28" s="113"/>
      <c r="KJ28" s="113"/>
      <c r="KK28" s="113"/>
      <c r="KL28" s="113"/>
      <c r="KM28" s="113"/>
      <c r="KN28" s="113"/>
      <c r="KO28" s="113"/>
      <c r="KP28" s="113"/>
      <c r="KQ28" s="113"/>
      <c r="KR28" s="113"/>
      <c r="KS28" s="113"/>
      <c r="KT28" s="113"/>
      <c r="KU28" s="113"/>
      <c r="KV28" s="113"/>
      <c r="KW28" s="113"/>
      <c r="KX28" s="113"/>
      <c r="KY28" s="113"/>
      <c r="KZ28" s="113"/>
      <c r="LA28" s="113"/>
      <c r="LB28" s="113"/>
      <c r="LC28" s="113"/>
      <c r="LD28" s="113"/>
      <c r="LE28" s="113"/>
      <c r="LF28" s="113"/>
      <c r="LG28" s="113"/>
      <c r="LH28" s="113"/>
      <c r="LI28" s="113"/>
      <c r="LJ28" s="113"/>
      <c r="LK28" s="113"/>
      <c r="LL28" s="113"/>
      <c r="LM28" s="113"/>
      <c r="LN28" s="113"/>
      <c r="LO28" s="113"/>
      <c r="LP28" s="113"/>
      <c r="LQ28" s="113"/>
      <c r="LR28" s="113"/>
      <c r="LS28" s="113"/>
      <c r="LT28" s="113"/>
      <c r="LU28" s="113"/>
      <c r="LV28" s="113"/>
      <c r="LW28" s="113"/>
      <c r="LX28" s="113"/>
      <c r="LY28" s="113"/>
      <c r="LZ28" s="113"/>
      <c r="MA28" s="113"/>
      <c r="MB28" s="113"/>
      <c r="MC28" s="113"/>
      <c r="MD28" s="113"/>
      <c r="ME28" s="113"/>
      <c r="MF28" s="113"/>
      <c r="MG28" s="113"/>
      <c r="MH28" s="113"/>
      <c r="MI28" s="113"/>
      <c r="MJ28" s="113"/>
      <c r="MK28" s="113"/>
      <c r="ML28" s="113"/>
      <c r="MM28" s="113"/>
      <c r="MN28" s="113"/>
      <c r="MO28" s="113"/>
      <c r="MP28" s="113"/>
      <c r="MQ28" s="113"/>
      <c r="MR28" s="113"/>
      <c r="MS28" s="113"/>
      <c r="MT28" s="113"/>
      <c r="MU28" s="113"/>
      <c r="MV28" s="113"/>
      <c r="MW28" s="113"/>
      <c r="MX28" s="113"/>
      <c r="MY28" s="113"/>
      <c r="MZ28" s="113"/>
      <c r="NA28" s="113"/>
      <c r="NB28" s="113"/>
      <c r="NC28" s="113"/>
      <c r="ND28" s="113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3"/>
      <c r="NS28" s="113"/>
      <c r="NT28" s="113"/>
      <c r="NU28" s="113"/>
      <c r="NV28" s="113"/>
      <c r="NW28" s="113"/>
      <c r="NX28" s="113"/>
      <c r="NY28" s="113"/>
      <c r="NZ28" s="113"/>
      <c r="OA28" s="113"/>
      <c r="OB28" s="113"/>
      <c r="OC28" s="113"/>
      <c r="OD28" s="113"/>
      <c r="OE28" s="113"/>
      <c r="OF28" s="113"/>
      <c r="OG28" s="113"/>
      <c r="OH28" s="113"/>
      <c r="OI28" s="113"/>
      <c r="OJ28" s="113"/>
      <c r="OK28" s="113"/>
      <c r="OL28" s="113"/>
      <c r="OM28" s="113"/>
      <c r="ON28" s="113"/>
      <c r="OO28" s="113"/>
      <c r="OP28" s="113"/>
      <c r="OQ28" s="113"/>
      <c r="OR28" s="113"/>
      <c r="OS28" s="113"/>
      <c r="OT28" s="113"/>
      <c r="OU28" s="113"/>
      <c r="OV28" s="113"/>
      <c r="OW28" s="113"/>
      <c r="OX28" s="113"/>
      <c r="OY28" s="113"/>
      <c r="OZ28" s="113"/>
      <c r="PA28" s="113"/>
      <c r="PB28" s="113"/>
      <c r="PC28" s="113"/>
      <c r="PD28" s="113"/>
      <c r="PE28" s="113"/>
      <c r="PF28" s="113"/>
      <c r="PG28" s="113"/>
      <c r="PH28" s="113"/>
      <c r="PI28" s="113"/>
      <c r="PJ28" s="113"/>
      <c r="PK28" s="113"/>
      <c r="PL28" s="113"/>
      <c r="PM28" s="113"/>
      <c r="PN28" s="113"/>
      <c r="PO28" s="113"/>
      <c r="PP28" s="113"/>
      <c r="PQ28" s="113"/>
      <c r="PR28" s="113"/>
      <c r="PS28" s="113"/>
      <c r="PT28" s="113"/>
      <c r="PU28" s="113"/>
      <c r="PV28" s="113"/>
      <c r="PW28" s="113"/>
      <c r="PX28" s="113"/>
      <c r="PY28" s="113"/>
      <c r="PZ28" s="113"/>
      <c r="QA28" s="113"/>
      <c r="QB28" s="113"/>
      <c r="QC28" s="113"/>
      <c r="QD28" s="113"/>
      <c r="QE28" s="113"/>
      <c r="QF28" s="113"/>
      <c r="QG28" s="113"/>
      <c r="QH28" s="113"/>
      <c r="QI28" s="113"/>
      <c r="QJ28" s="113"/>
      <c r="QK28" s="113"/>
      <c r="QL28" s="113"/>
      <c r="QM28" s="113"/>
      <c r="QN28" s="113"/>
      <c r="QO28" s="113"/>
      <c r="QP28" s="113"/>
      <c r="QQ28" s="113"/>
      <c r="QR28" s="113"/>
      <c r="QS28" s="113"/>
      <c r="QT28" s="113"/>
      <c r="QU28" s="113"/>
      <c r="QV28" s="113"/>
      <c r="QW28" s="113"/>
      <c r="QX28" s="113"/>
      <c r="QY28" s="113"/>
      <c r="QZ28" s="113"/>
      <c r="RA28" s="113"/>
      <c r="RB28" s="113"/>
      <c r="RC28" s="113"/>
      <c r="RD28" s="113"/>
      <c r="RE28" s="113"/>
      <c r="RF28" s="113"/>
      <c r="RG28" s="113"/>
      <c r="RH28" s="4"/>
      <c r="RI28" s="90"/>
      <c r="RJ28" s="90"/>
      <c r="RK28" s="91"/>
      <c r="RL28" s="92"/>
    </row>
    <row r="29" spans="1:480" ht="12" customHeight="1" thickBot="1">
      <c r="A29" s="311"/>
      <c r="B29" s="315" t="s">
        <v>44</v>
      </c>
      <c r="C29" s="316"/>
      <c r="D29" s="107" t="s">
        <v>12</v>
      </c>
      <c r="E29" s="61" t="s">
        <v>45</v>
      </c>
      <c r="F29" s="398"/>
      <c r="G29" s="320"/>
      <c r="H29" s="265"/>
      <c r="I29" s="394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  <c r="IT29" s="113"/>
      <c r="IU29" s="113"/>
      <c r="IV29" s="113"/>
      <c r="IW29" s="113"/>
      <c r="IX29" s="113"/>
      <c r="IY29" s="113"/>
      <c r="IZ29" s="113"/>
      <c r="JA29" s="113"/>
      <c r="JB29" s="113"/>
      <c r="JC29" s="113"/>
      <c r="JD29" s="113"/>
      <c r="JE29" s="113"/>
      <c r="JF29" s="113"/>
      <c r="JG29" s="113"/>
      <c r="JH29" s="113"/>
      <c r="JI29" s="113"/>
      <c r="JJ29" s="113"/>
      <c r="JK29" s="113"/>
      <c r="JL29" s="113"/>
      <c r="JM29" s="113"/>
      <c r="JN29" s="113"/>
      <c r="JO29" s="113"/>
      <c r="JP29" s="113"/>
      <c r="JQ29" s="113"/>
      <c r="JR29" s="113"/>
      <c r="JS29" s="113"/>
      <c r="JT29" s="113"/>
      <c r="JU29" s="113"/>
      <c r="JV29" s="113"/>
      <c r="JW29" s="113"/>
      <c r="JX29" s="113"/>
      <c r="JY29" s="113"/>
      <c r="JZ29" s="113"/>
      <c r="KA29" s="113"/>
      <c r="KB29" s="113"/>
      <c r="KC29" s="113"/>
      <c r="KD29" s="113"/>
      <c r="KE29" s="113"/>
      <c r="KF29" s="113"/>
      <c r="KG29" s="113"/>
      <c r="KH29" s="113"/>
      <c r="KI29" s="113"/>
      <c r="KJ29" s="113"/>
      <c r="KK29" s="113"/>
      <c r="KL29" s="113"/>
      <c r="KM29" s="113"/>
      <c r="KN29" s="113"/>
      <c r="KO29" s="113"/>
      <c r="KP29" s="113"/>
      <c r="KQ29" s="113"/>
      <c r="KR29" s="113"/>
      <c r="KS29" s="113"/>
      <c r="KT29" s="113"/>
      <c r="KU29" s="113"/>
      <c r="KV29" s="113"/>
      <c r="KW29" s="113"/>
      <c r="KX29" s="113"/>
      <c r="KY29" s="113"/>
      <c r="KZ29" s="113"/>
      <c r="LA29" s="113"/>
      <c r="LB29" s="113"/>
      <c r="LC29" s="113"/>
      <c r="LD29" s="113"/>
      <c r="LE29" s="113"/>
      <c r="LF29" s="113"/>
      <c r="LG29" s="113"/>
      <c r="LH29" s="113"/>
      <c r="LI29" s="113"/>
      <c r="LJ29" s="113"/>
      <c r="LK29" s="113"/>
      <c r="LL29" s="113"/>
      <c r="LM29" s="113"/>
      <c r="LN29" s="113"/>
      <c r="LO29" s="113"/>
      <c r="LP29" s="113"/>
      <c r="LQ29" s="113"/>
      <c r="LR29" s="113"/>
      <c r="LS29" s="113"/>
      <c r="LT29" s="113"/>
      <c r="LU29" s="113"/>
      <c r="LV29" s="113"/>
      <c r="LW29" s="113"/>
      <c r="LX29" s="113"/>
      <c r="LY29" s="113"/>
      <c r="LZ29" s="113"/>
      <c r="MA29" s="113"/>
      <c r="MB29" s="113"/>
      <c r="MC29" s="113"/>
      <c r="MD29" s="113"/>
      <c r="ME29" s="113"/>
      <c r="MF29" s="113"/>
      <c r="MG29" s="113"/>
      <c r="MH29" s="113"/>
      <c r="MI29" s="113"/>
      <c r="MJ29" s="113"/>
      <c r="MK29" s="113"/>
      <c r="ML29" s="113"/>
      <c r="MM29" s="113"/>
      <c r="MN29" s="113"/>
      <c r="MO29" s="113"/>
      <c r="MP29" s="113"/>
      <c r="MQ29" s="113"/>
      <c r="MR29" s="113"/>
      <c r="MS29" s="113"/>
      <c r="MT29" s="113"/>
      <c r="MU29" s="113"/>
      <c r="MV29" s="113"/>
      <c r="MW29" s="113"/>
      <c r="MX29" s="113"/>
      <c r="MY29" s="113"/>
      <c r="MZ29" s="113"/>
      <c r="NA29" s="113"/>
      <c r="NB29" s="113"/>
      <c r="NC29" s="113"/>
      <c r="ND29" s="113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3"/>
      <c r="NS29" s="113"/>
      <c r="NT29" s="113"/>
      <c r="NU29" s="113"/>
      <c r="NV29" s="113"/>
      <c r="NW29" s="113"/>
      <c r="NX29" s="113"/>
      <c r="NY29" s="113"/>
      <c r="NZ29" s="113"/>
      <c r="OA29" s="113"/>
      <c r="OB29" s="113"/>
      <c r="OC29" s="113"/>
      <c r="OD29" s="113"/>
      <c r="OE29" s="113"/>
      <c r="OF29" s="113"/>
      <c r="OG29" s="113"/>
      <c r="OH29" s="113"/>
      <c r="OI29" s="113"/>
      <c r="OJ29" s="113"/>
      <c r="OK29" s="113"/>
      <c r="OL29" s="113"/>
      <c r="OM29" s="113"/>
      <c r="ON29" s="113"/>
      <c r="OO29" s="113"/>
      <c r="OP29" s="113"/>
      <c r="OQ29" s="113"/>
      <c r="OR29" s="113"/>
      <c r="OS29" s="113"/>
      <c r="OT29" s="113"/>
      <c r="OU29" s="113"/>
      <c r="OV29" s="113"/>
      <c r="OW29" s="113"/>
      <c r="OX29" s="113"/>
      <c r="OY29" s="113"/>
      <c r="OZ29" s="113"/>
      <c r="PA29" s="113"/>
      <c r="PB29" s="113"/>
      <c r="PC29" s="113"/>
      <c r="PD29" s="113"/>
      <c r="PE29" s="113"/>
      <c r="PF29" s="113"/>
      <c r="PG29" s="113"/>
      <c r="PH29" s="113"/>
      <c r="PI29" s="113"/>
      <c r="PJ29" s="113"/>
      <c r="PK29" s="113"/>
      <c r="PL29" s="113"/>
      <c r="PM29" s="113"/>
      <c r="PN29" s="113"/>
      <c r="PO29" s="113"/>
      <c r="PP29" s="113"/>
      <c r="PQ29" s="113"/>
      <c r="PR29" s="113"/>
      <c r="PS29" s="113"/>
      <c r="PT29" s="113"/>
      <c r="PU29" s="113"/>
      <c r="PV29" s="113"/>
      <c r="PW29" s="113"/>
      <c r="PX29" s="113"/>
      <c r="PY29" s="113"/>
      <c r="PZ29" s="113"/>
      <c r="QA29" s="113"/>
      <c r="QB29" s="113"/>
      <c r="QC29" s="113"/>
      <c r="QD29" s="113"/>
      <c r="QE29" s="113"/>
      <c r="QF29" s="113"/>
      <c r="QG29" s="113"/>
      <c r="QH29" s="113"/>
      <c r="QI29" s="113"/>
      <c r="QJ29" s="113"/>
      <c r="QK29" s="113"/>
      <c r="QL29" s="113"/>
      <c r="QM29" s="113"/>
      <c r="QN29" s="113"/>
      <c r="QO29" s="113"/>
      <c r="QP29" s="113"/>
      <c r="QQ29" s="113"/>
      <c r="QR29" s="113"/>
      <c r="QS29" s="113"/>
      <c r="QT29" s="113"/>
      <c r="QU29" s="113"/>
      <c r="QV29" s="113"/>
      <c r="QW29" s="113"/>
      <c r="QX29" s="113"/>
      <c r="QY29" s="113"/>
      <c r="QZ29" s="113"/>
      <c r="RA29" s="113"/>
      <c r="RB29" s="113"/>
      <c r="RC29" s="113"/>
      <c r="RD29" s="113"/>
      <c r="RE29" s="113"/>
      <c r="RF29" s="113"/>
      <c r="RG29" s="113"/>
      <c r="RH29" s="4"/>
      <c r="RI29" s="4" t="s">
        <v>46</v>
      </c>
      <c r="RJ29" s="4"/>
      <c r="RK29" s="4"/>
      <c r="RL29" s="4"/>
    </row>
    <row r="30" spans="1:480" ht="12" customHeight="1" thickBot="1">
      <c r="A30" s="311"/>
      <c r="B30" s="45" t="s">
        <v>202</v>
      </c>
      <c r="C30" s="209">
        <v>0.56000000000000005</v>
      </c>
      <c r="D30" s="106"/>
      <c r="E30" s="54" t="s">
        <v>47</v>
      </c>
      <c r="F30" s="398"/>
      <c r="G30" s="320"/>
      <c r="H30" s="265"/>
      <c r="I30" s="394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  <c r="IT30" s="113"/>
      <c r="IU30" s="113"/>
      <c r="IV30" s="113"/>
      <c r="IW30" s="113"/>
      <c r="IX30" s="113"/>
      <c r="IY30" s="113"/>
      <c r="IZ30" s="113"/>
      <c r="JA30" s="113"/>
      <c r="JB30" s="113"/>
      <c r="JC30" s="113"/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/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/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/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/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113"/>
      <c r="MU30" s="113"/>
      <c r="MV30" s="113"/>
      <c r="MW30" s="113"/>
      <c r="MX30" s="113"/>
      <c r="MY30" s="113"/>
      <c r="MZ30" s="113"/>
      <c r="NA30" s="113"/>
      <c r="NB30" s="113"/>
      <c r="NC30" s="113"/>
      <c r="ND30" s="113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3"/>
      <c r="NS30" s="113"/>
      <c r="NT30" s="113"/>
      <c r="NU30" s="113"/>
      <c r="NV30" s="113"/>
      <c r="NW30" s="113"/>
      <c r="NX30" s="113"/>
      <c r="NY30" s="113"/>
      <c r="NZ30" s="113"/>
      <c r="OA30" s="113"/>
      <c r="OB30" s="113"/>
      <c r="OC30" s="113"/>
      <c r="OD30" s="113"/>
      <c r="OE30" s="113"/>
      <c r="OF30" s="113"/>
      <c r="OG30" s="113"/>
      <c r="OH30" s="113"/>
      <c r="OI30" s="113"/>
      <c r="OJ30" s="113"/>
      <c r="OK30" s="113"/>
      <c r="OL30" s="113"/>
      <c r="OM30" s="113"/>
      <c r="ON30" s="113"/>
      <c r="OO30" s="113"/>
      <c r="OP30" s="113"/>
      <c r="OQ30" s="113"/>
      <c r="OR30" s="113"/>
      <c r="OS30" s="113"/>
      <c r="OT30" s="113"/>
      <c r="OU30" s="113"/>
      <c r="OV30" s="113"/>
      <c r="OW30" s="113"/>
      <c r="OX30" s="113"/>
      <c r="OY30" s="113"/>
      <c r="OZ30" s="113"/>
      <c r="PA30" s="113"/>
      <c r="PB30" s="113"/>
      <c r="PC30" s="113"/>
      <c r="PD30" s="113"/>
      <c r="PE30" s="113"/>
      <c r="PF30" s="113"/>
      <c r="PG30" s="113"/>
      <c r="PH30" s="113"/>
      <c r="PI30" s="113"/>
      <c r="PJ30" s="113"/>
      <c r="PK30" s="113"/>
      <c r="PL30" s="113"/>
      <c r="PM30" s="113"/>
      <c r="PN30" s="113"/>
      <c r="PO30" s="113"/>
      <c r="PP30" s="113"/>
      <c r="PQ30" s="113"/>
      <c r="PR30" s="113"/>
      <c r="PS30" s="113"/>
      <c r="PT30" s="113"/>
      <c r="PU30" s="113"/>
      <c r="PV30" s="113"/>
      <c r="PW30" s="113"/>
      <c r="PX30" s="113"/>
      <c r="PY30" s="113"/>
      <c r="PZ30" s="113"/>
      <c r="QA30" s="113"/>
      <c r="QB30" s="113"/>
      <c r="QC30" s="113"/>
      <c r="QD30" s="113"/>
      <c r="QE30" s="113"/>
      <c r="QF30" s="113"/>
      <c r="QG30" s="113"/>
      <c r="QH30" s="113"/>
      <c r="QI30" s="113"/>
      <c r="QJ30" s="113"/>
      <c r="QK30" s="113"/>
      <c r="QL30" s="113"/>
      <c r="QM30" s="113"/>
      <c r="QN30" s="113"/>
      <c r="QO30" s="113"/>
      <c r="QP30" s="113"/>
      <c r="QQ30" s="113"/>
      <c r="QR30" s="113"/>
      <c r="QS30" s="113"/>
      <c r="QT30" s="113"/>
      <c r="QU30" s="113"/>
      <c r="QV30" s="113"/>
      <c r="QW30" s="113"/>
      <c r="QX30" s="113"/>
      <c r="QY30" s="113"/>
      <c r="QZ30" s="113"/>
      <c r="RA30" s="113"/>
      <c r="RB30" s="113"/>
      <c r="RC30" s="113"/>
      <c r="RD30" s="113"/>
      <c r="RE30" s="113"/>
      <c r="RF30" s="113"/>
      <c r="RG30" s="113"/>
      <c r="RH30" s="4"/>
      <c r="RI30" s="96">
        <v>-3</v>
      </c>
      <c r="RJ30" s="96">
        <v>4.9000000000000002E-2</v>
      </c>
      <c r="RK30" s="88">
        <v>0</v>
      </c>
      <c r="RL30" s="4"/>
    </row>
    <row r="31" spans="1:480" ht="12" customHeight="1" thickBot="1">
      <c r="A31" s="311"/>
      <c r="B31" s="8" t="s">
        <v>203</v>
      </c>
      <c r="C31" s="210">
        <v>0.78</v>
      </c>
      <c r="D31" s="109">
        <f>(C31-C30)/C31</f>
        <v>0.28205128205128199</v>
      </c>
      <c r="E31" s="55" t="s">
        <v>48</v>
      </c>
      <c r="F31" s="398"/>
      <c r="G31" s="320"/>
      <c r="H31" s="265"/>
      <c r="I31" s="394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  <c r="IT31" s="113"/>
      <c r="IU31" s="113"/>
      <c r="IV31" s="113"/>
      <c r="IW31" s="113"/>
      <c r="IX31" s="113"/>
      <c r="IY31" s="113"/>
      <c r="IZ31" s="113"/>
      <c r="JA31" s="113"/>
      <c r="JB31" s="113"/>
      <c r="JC31" s="113"/>
      <c r="JD31" s="113"/>
      <c r="JE31" s="113"/>
      <c r="JF31" s="113"/>
      <c r="JG31" s="113"/>
      <c r="JH31" s="113"/>
      <c r="JI31" s="113"/>
      <c r="JJ31" s="113"/>
      <c r="JK31" s="113"/>
      <c r="JL31" s="113"/>
      <c r="JM31" s="113"/>
      <c r="JN31" s="113"/>
      <c r="JO31" s="113"/>
      <c r="JP31" s="113"/>
      <c r="JQ31" s="113"/>
      <c r="JR31" s="113"/>
      <c r="JS31" s="113"/>
      <c r="JT31" s="113"/>
      <c r="JU31" s="113"/>
      <c r="JV31" s="113"/>
      <c r="JW31" s="113"/>
      <c r="JX31" s="113"/>
      <c r="JY31" s="113"/>
      <c r="JZ31" s="113"/>
      <c r="KA31" s="113"/>
      <c r="KB31" s="113"/>
      <c r="KC31" s="113"/>
      <c r="KD31" s="113"/>
      <c r="KE31" s="113"/>
      <c r="KF31" s="113"/>
      <c r="KG31" s="113"/>
      <c r="KH31" s="113"/>
      <c r="KI31" s="113"/>
      <c r="KJ31" s="113"/>
      <c r="KK31" s="113"/>
      <c r="KL31" s="113"/>
      <c r="KM31" s="113"/>
      <c r="KN31" s="113"/>
      <c r="KO31" s="113"/>
      <c r="KP31" s="113"/>
      <c r="KQ31" s="113"/>
      <c r="KR31" s="113"/>
      <c r="KS31" s="113"/>
      <c r="KT31" s="113"/>
      <c r="KU31" s="113"/>
      <c r="KV31" s="113"/>
      <c r="KW31" s="113"/>
      <c r="KX31" s="113"/>
      <c r="KY31" s="113"/>
      <c r="KZ31" s="113"/>
      <c r="LA31" s="113"/>
      <c r="LB31" s="113"/>
      <c r="LC31" s="113"/>
      <c r="LD31" s="113"/>
      <c r="LE31" s="113"/>
      <c r="LF31" s="113"/>
      <c r="LG31" s="113"/>
      <c r="LH31" s="113"/>
      <c r="LI31" s="113"/>
      <c r="LJ31" s="113"/>
      <c r="LK31" s="113"/>
      <c r="LL31" s="113"/>
      <c r="LM31" s="113"/>
      <c r="LN31" s="113"/>
      <c r="LO31" s="113"/>
      <c r="LP31" s="113"/>
      <c r="LQ31" s="113"/>
      <c r="LR31" s="113"/>
      <c r="LS31" s="113"/>
      <c r="LT31" s="113"/>
      <c r="LU31" s="113"/>
      <c r="LV31" s="113"/>
      <c r="LW31" s="113"/>
      <c r="LX31" s="113"/>
      <c r="LY31" s="113"/>
      <c r="LZ31" s="113"/>
      <c r="MA31" s="113"/>
      <c r="MB31" s="113"/>
      <c r="MC31" s="113"/>
      <c r="MD31" s="113"/>
      <c r="ME31" s="113"/>
      <c r="MF31" s="113"/>
      <c r="MG31" s="113"/>
      <c r="MH31" s="113"/>
      <c r="MI31" s="113"/>
      <c r="MJ31" s="113"/>
      <c r="MK31" s="113"/>
      <c r="ML31" s="113"/>
      <c r="MM31" s="113"/>
      <c r="MN31" s="113"/>
      <c r="MO31" s="113"/>
      <c r="MP31" s="113"/>
      <c r="MQ31" s="113"/>
      <c r="MR31" s="113"/>
      <c r="MS31" s="113"/>
      <c r="MT31" s="113"/>
      <c r="MU31" s="113"/>
      <c r="MV31" s="113"/>
      <c r="MW31" s="113"/>
      <c r="MX31" s="113"/>
      <c r="MY31" s="113"/>
      <c r="MZ31" s="113"/>
      <c r="NA31" s="113"/>
      <c r="NB31" s="113"/>
      <c r="NC31" s="113"/>
      <c r="ND31" s="113"/>
      <c r="NE31" s="113"/>
      <c r="NF31" s="113"/>
      <c r="NG31" s="113"/>
      <c r="NH31" s="113"/>
      <c r="NI31" s="113"/>
      <c r="NJ31" s="113"/>
      <c r="NK31" s="113"/>
      <c r="NL31" s="113"/>
      <c r="NM31" s="113"/>
      <c r="NN31" s="113"/>
      <c r="NO31" s="113"/>
      <c r="NP31" s="113"/>
      <c r="NQ31" s="113"/>
      <c r="NR31" s="113"/>
      <c r="NS31" s="113"/>
      <c r="NT31" s="113"/>
      <c r="NU31" s="113"/>
      <c r="NV31" s="113"/>
      <c r="NW31" s="113"/>
      <c r="NX31" s="113"/>
      <c r="NY31" s="113"/>
      <c r="NZ31" s="113"/>
      <c r="OA31" s="113"/>
      <c r="OB31" s="113"/>
      <c r="OC31" s="113"/>
      <c r="OD31" s="113"/>
      <c r="OE31" s="113"/>
      <c r="OF31" s="113"/>
      <c r="OG31" s="113"/>
      <c r="OH31" s="113"/>
      <c r="OI31" s="113"/>
      <c r="OJ31" s="113"/>
      <c r="OK31" s="113"/>
      <c r="OL31" s="113"/>
      <c r="OM31" s="113"/>
      <c r="ON31" s="113"/>
      <c r="OO31" s="113"/>
      <c r="OP31" s="113"/>
      <c r="OQ31" s="113"/>
      <c r="OR31" s="113"/>
      <c r="OS31" s="113"/>
      <c r="OT31" s="113"/>
      <c r="OU31" s="113"/>
      <c r="OV31" s="113"/>
      <c r="OW31" s="113"/>
      <c r="OX31" s="113"/>
      <c r="OY31" s="113"/>
      <c r="OZ31" s="113"/>
      <c r="PA31" s="113"/>
      <c r="PB31" s="113"/>
      <c r="PC31" s="113"/>
      <c r="PD31" s="113"/>
      <c r="PE31" s="113"/>
      <c r="PF31" s="113"/>
      <c r="PG31" s="113"/>
      <c r="PH31" s="113"/>
      <c r="PI31" s="113"/>
      <c r="PJ31" s="113"/>
      <c r="PK31" s="113"/>
      <c r="PL31" s="113"/>
      <c r="PM31" s="113"/>
      <c r="PN31" s="113"/>
      <c r="PO31" s="113"/>
      <c r="PP31" s="113"/>
      <c r="PQ31" s="113"/>
      <c r="PR31" s="113"/>
      <c r="PS31" s="113"/>
      <c r="PT31" s="113"/>
      <c r="PU31" s="113"/>
      <c r="PV31" s="113"/>
      <c r="PW31" s="113"/>
      <c r="PX31" s="113"/>
      <c r="PY31" s="113"/>
      <c r="PZ31" s="113"/>
      <c r="QA31" s="113"/>
      <c r="QB31" s="113"/>
      <c r="QC31" s="113"/>
      <c r="QD31" s="113"/>
      <c r="QE31" s="113"/>
      <c r="QF31" s="113"/>
      <c r="QG31" s="113"/>
      <c r="QH31" s="113"/>
      <c r="QI31" s="113"/>
      <c r="QJ31" s="113"/>
      <c r="QK31" s="113"/>
      <c r="QL31" s="113"/>
      <c r="QM31" s="113"/>
      <c r="QN31" s="113"/>
      <c r="QO31" s="113"/>
      <c r="QP31" s="113"/>
      <c r="QQ31" s="113"/>
      <c r="QR31" s="113"/>
      <c r="QS31" s="113"/>
      <c r="QT31" s="113"/>
      <c r="QU31" s="113"/>
      <c r="QV31" s="113"/>
      <c r="QW31" s="113"/>
      <c r="QX31" s="113"/>
      <c r="QY31" s="113"/>
      <c r="QZ31" s="113"/>
      <c r="RA31" s="113"/>
      <c r="RB31" s="113"/>
      <c r="RC31" s="113"/>
      <c r="RD31" s="113"/>
      <c r="RE31" s="113"/>
      <c r="RF31" s="113"/>
      <c r="RG31" s="113"/>
      <c r="RH31" s="4"/>
      <c r="RI31" s="98">
        <v>0.05</v>
      </c>
      <c r="RJ31" s="98">
        <v>6.9900000000000004E-2</v>
      </c>
      <c r="RK31" s="91">
        <v>1</v>
      </c>
      <c r="RL31" s="4"/>
    </row>
    <row r="32" spans="1:480" ht="12" customHeight="1" thickBot="1">
      <c r="A32" s="311"/>
      <c r="B32" s="138" t="s">
        <v>204</v>
      </c>
      <c r="C32" s="211">
        <v>0.9</v>
      </c>
      <c r="D32" s="132">
        <f>(C32-C31)/C32</f>
        <v>0.13333333333333333</v>
      </c>
      <c r="E32" s="54" t="s">
        <v>49</v>
      </c>
      <c r="F32" s="398"/>
      <c r="G32" s="320"/>
      <c r="H32" s="265"/>
      <c r="I32" s="394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  <c r="IT32" s="113"/>
      <c r="IU32" s="113"/>
      <c r="IV32" s="113"/>
      <c r="IW32" s="113"/>
      <c r="IX32" s="113"/>
      <c r="IY32" s="113"/>
      <c r="IZ32" s="113"/>
      <c r="JA32" s="113"/>
      <c r="JB32" s="113"/>
      <c r="JC32" s="113"/>
      <c r="JD32" s="113"/>
      <c r="JE32" s="113"/>
      <c r="JF32" s="113"/>
      <c r="JG32" s="113"/>
      <c r="JH32" s="113"/>
      <c r="JI32" s="113"/>
      <c r="JJ32" s="113"/>
      <c r="JK32" s="113"/>
      <c r="JL32" s="113"/>
      <c r="JM32" s="113"/>
      <c r="JN32" s="113"/>
      <c r="JO32" s="113"/>
      <c r="JP32" s="113"/>
      <c r="JQ32" s="113"/>
      <c r="JR32" s="113"/>
      <c r="JS32" s="113"/>
      <c r="JT32" s="113"/>
      <c r="JU32" s="113"/>
      <c r="JV32" s="113"/>
      <c r="JW32" s="113"/>
      <c r="JX32" s="113"/>
      <c r="JY32" s="113"/>
      <c r="JZ32" s="113"/>
      <c r="KA32" s="113"/>
      <c r="KB32" s="113"/>
      <c r="KC32" s="113"/>
      <c r="KD32" s="113"/>
      <c r="KE32" s="113"/>
      <c r="KF32" s="113"/>
      <c r="KG32" s="113"/>
      <c r="KH32" s="113"/>
      <c r="KI32" s="113"/>
      <c r="KJ32" s="113"/>
      <c r="KK32" s="113"/>
      <c r="KL32" s="113"/>
      <c r="KM32" s="113"/>
      <c r="KN32" s="113"/>
      <c r="KO32" s="113"/>
      <c r="KP32" s="113"/>
      <c r="KQ32" s="113"/>
      <c r="KR32" s="113"/>
      <c r="KS32" s="113"/>
      <c r="KT32" s="113"/>
      <c r="KU32" s="113"/>
      <c r="KV32" s="113"/>
      <c r="KW32" s="113"/>
      <c r="KX32" s="113"/>
      <c r="KY32" s="113"/>
      <c r="KZ32" s="113"/>
      <c r="LA32" s="113"/>
      <c r="LB32" s="113"/>
      <c r="LC32" s="113"/>
      <c r="LD32" s="113"/>
      <c r="LE32" s="113"/>
      <c r="LF32" s="113"/>
      <c r="LG32" s="113"/>
      <c r="LH32" s="113"/>
      <c r="LI32" s="113"/>
      <c r="LJ32" s="113"/>
      <c r="LK32" s="113"/>
      <c r="LL32" s="113"/>
      <c r="LM32" s="113"/>
      <c r="LN32" s="113"/>
      <c r="LO32" s="113"/>
      <c r="LP32" s="113"/>
      <c r="LQ32" s="113"/>
      <c r="LR32" s="113"/>
      <c r="LS32" s="113"/>
      <c r="LT32" s="113"/>
      <c r="LU32" s="113"/>
      <c r="LV32" s="113"/>
      <c r="LW32" s="113"/>
      <c r="LX32" s="113"/>
      <c r="LY32" s="113"/>
      <c r="LZ32" s="113"/>
      <c r="MA32" s="113"/>
      <c r="MB32" s="113"/>
      <c r="MC32" s="113"/>
      <c r="MD32" s="113"/>
      <c r="ME32" s="113"/>
      <c r="MF32" s="113"/>
      <c r="MG32" s="113"/>
      <c r="MH32" s="113"/>
      <c r="MI32" s="113"/>
      <c r="MJ32" s="113"/>
      <c r="MK32" s="113"/>
      <c r="ML32" s="113"/>
      <c r="MM32" s="113"/>
      <c r="MN32" s="113"/>
      <c r="MO32" s="113"/>
      <c r="MP32" s="113"/>
      <c r="MQ32" s="113"/>
      <c r="MR32" s="113"/>
      <c r="MS32" s="113"/>
      <c r="MT32" s="113"/>
      <c r="MU32" s="113"/>
      <c r="MV32" s="113"/>
      <c r="MW32" s="113"/>
      <c r="MX32" s="113"/>
      <c r="MY32" s="113"/>
      <c r="MZ32" s="113"/>
      <c r="NA32" s="113"/>
      <c r="NB32" s="113"/>
      <c r="NC32" s="113"/>
      <c r="ND32" s="113"/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3"/>
      <c r="NS32" s="113"/>
      <c r="NT32" s="113"/>
      <c r="NU32" s="113"/>
      <c r="NV32" s="113"/>
      <c r="NW32" s="113"/>
      <c r="NX32" s="113"/>
      <c r="NY32" s="113"/>
      <c r="NZ32" s="113"/>
      <c r="OA32" s="113"/>
      <c r="OB32" s="113"/>
      <c r="OC32" s="113"/>
      <c r="OD32" s="113"/>
      <c r="OE32" s="113"/>
      <c r="OF32" s="113"/>
      <c r="OG32" s="113"/>
      <c r="OH32" s="113"/>
      <c r="OI32" s="113"/>
      <c r="OJ32" s="113"/>
      <c r="OK32" s="113"/>
      <c r="OL32" s="113"/>
      <c r="OM32" s="113"/>
      <c r="ON32" s="113"/>
      <c r="OO32" s="113"/>
      <c r="OP32" s="113"/>
      <c r="OQ32" s="113"/>
      <c r="OR32" s="113"/>
      <c r="OS32" s="113"/>
      <c r="OT32" s="113"/>
      <c r="OU32" s="113"/>
      <c r="OV32" s="113"/>
      <c r="OW32" s="113"/>
      <c r="OX32" s="113"/>
      <c r="OY32" s="113"/>
      <c r="OZ32" s="113"/>
      <c r="PA32" s="113"/>
      <c r="PB32" s="113"/>
      <c r="PC32" s="113"/>
      <c r="PD32" s="113"/>
      <c r="PE32" s="113"/>
      <c r="PF32" s="113"/>
      <c r="PG32" s="113"/>
      <c r="PH32" s="113"/>
      <c r="PI32" s="113"/>
      <c r="PJ32" s="113"/>
      <c r="PK32" s="113"/>
      <c r="PL32" s="113"/>
      <c r="PM32" s="113"/>
      <c r="PN32" s="113"/>
      <c r="PO32" s="113"/>
      <c r="PP32" s="113"/>
      <c r="PQ32" s="113"/>
      <c r="PR32" s="113"/>
      <c r="PS32" s="113"/>
      <c r="PT32" s="113"/>
      <c r="PU32" s="113"/>
      <c r="PV32" s="113"/>
      <c r="PW32" s="113"/>
      <c r="PX32" s="113"/>
      <c r="PY32" s="113"/>
      <c r="PZ32" s="113"/>
      <c r="QA32" s="113"/>
      <c r="QB32" s="113"/>
      <c r="QC32" s="113"/>
      <c r="QD32" s="113"/>
      <c r="QE32" s="113"/>
      <c r="QF32" s="113"/>
      <c r="QG32" s="113"/>
      <c r="QH32" s="113"/>
      <c r="QI32" s="113"/>
      <c r="QJ32" s="113"/>
      <c r="QK32" s="113"/>
      <c r="QL32" s="113"/>
      <c r="QM32" s="113"/>
      <c r="QN32" s="113"/>
      <c r="QO32" s="113"/>
      <c r="QP32" s="113"/>
      <c r="QQ32" s="113"/>
      <c r="QR32" s="113"/>
      <c r="QS32" s="113"/>
      <c r="QT32" s="113"/>
      <c r="QU32" s="113"/>
      <c r="QV32" s="113"/>
      <c r="QW32" s="113"/>
      <c r="QX32" s="113"/>
      <c r="QY32" s="113"/>
      <c r="QZ32" s="113"/>
      <c r="RA32" s="113"/>
      <c r="RB32" s="113"/>
      <c r="RC32" s="113"/>
      <c r="RD32" s="113"/>
      <c r="RE32" s="113"/>
      <c r="RF32" s="113"/>
      <c r="RG32" s="113"/>
      <c r="RH32" s="4"/>
      <c r="RI32" s="98">
        <v>7.0000000000000007E-2</v>
      </c>
      <c r="RJ32" s="98">
        <v>9.9900000000000003E-2</v>
      </c>
      <c r="RK32" s="91">
        <v>2</v>
      </c>
      <c r="RL32" s="4"/>
    </row>
    <row r="33" spans="1:480" ht="12" customHeight="1">
      <c r="A33" s="413"/>
      <c r="B33" s="406" t="s">
        <v>50</v>
      </c>
      <c r="C33" s="414">
        <f>(C30+C31+C32)/3</f>
        <v>0.7466666666666667</v>
      </c>
      <c r="D33" s="408">
        <f>(D31+D32)/2</f>
        <v>0.20769230769230768</v>
      </c>
      <c r="E33" s="86" t="s">
        <v>51</v>
      </c>
      <c r="F33" s="398"/>
      <c r="G33" s="320"/>
      <c r="H33" s="265"/>
      <c r="I33" s="394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  <c r="IT33" s="113"/>
      <c r="IU33" s="113"/>
      <c r="IV33" s="113"/>
      <c r="IW33" s="113"/>
      <c r="IX33" s="113"/>
      <c r="IY33" s="113"/>
      <c r="IZ33" s="113"/>
      <c r="JA33" s="113"/>
      <c r="JB33" s="113"/>
      <c r="JC33" s="113"/>
      <c r="JD33" s="113"/>
      <c r="JE33" s="113"/>
      <c r="JF33" s="113"/>
      <c r="JG33" s="113"/>
      <c r="JH33" s="113"/>
      <c r="JI33" s="113"/>
      <c r="JJ33" s="113"/>
      <c r="JK33" s="113"/>
      <c r="JL33" s="113"/>
      <c r="JM33" s="113"/>
      <c r="JN33" s="113"/>
      <c r="JO33" s="113"/>
      <c r="JP33" s="113"/>
      <c r="JQ33" s="113"/>
      <c r="JR33" s="113"/>
      <c r="JS33" s="113"/>
      <c r="JT33" s="113"/>
      <c r="JU33" s="113"/>
      <c r="JV33" s="113"/>
      <c r="JW33" s="113"/>
      <c r="JX33" s="113"/>
      <c r="JY33" s="113"/>
      <c r="JZ33" s="113"/>
      <c r="KA33" s="113"/>
      <c r="KB33" s="113"/>
      <c r="KC33" s="113"/>
      <c r="KD33" s="113"/>
      <c r="KE33" s="113"/>
      <c r="KF33" s="113"/>
      <c r="KG33" s="113"/>
      <c r="KH33" s="113"/>
      <c r="KI33" s="113"/>
      <c r="KJ33" s="113"/>
      <c r="KK33" s="113"/>
      <c r="KL33" s="113"/>
      <c r="KM33" s="113"/>
      <c r="KN33" s="113"/>
      <c r="KO33" s="113"/>
      <c r="KP33" s="113"/>
      <c r="KQ33" s="113"/>
      <c r="KR33" s="113"/>
      <c r="KS33" s="113"/>
      <c r="KT33" s="113"/>
      <c r="KU33" s="113"/>
      <c r="KV33" s="113"/>
      <c r="KW33" s="113"/>
      <c r="KX33" s="113"/>
      <c r="KY33" s="113"/>
      <c r="KZ33" s="113"/>
      <c r="LA33" s="113"/>
      <c r="LB33" s="113"/>
      <c r="LC33" s="113"/>
      <c r="LD33" s="113"/>
      <c r="LE33" s="113"/>
      <c r="LF33" s="113"/>
      <c r="LG33" s="113"/>
      <c r="LH33" s="113"/>
      <c r="LI33" s="113"/>
      <c r="LJ33" s="113"/>
      <c r="LK33" s="113"/>
      <c r="LL33" s="113"/>
      <c r="LM33" s="113"/>
      <c r="LN33" s="113"/>
      <c r="LO33" s="113"/>
      <c r="LP33" s="113"/>
      <c r="LQ33" s="113"/>
      <c r="LR33" s="113"/>
      <c r="LS33" s="113"/>
      <c r="LT33" s="113"/>
      <c r="LU33" s="113"/>
      <c r="LV33" s="113"/>
      <c r="LW33" s="113"/>
      <c r="LX33" s="113"/>
      <c r="LY33" s="113"/>
      <c r="LZ33" s="113"/>
      <c r="MA33" s="113"/>
      <c r="MB33" s="113"/>
      <c r="MC33" s="113"/>
      <c r="MD33" s="113"/>
      <c r="ME33" s="113"/>
      <c r="MF33" s="113"/>
      <c r="MG33" s="113"/>
      <c r="MH33" s="113"/>
      <c r="MI33" s="113"/>
      <c r="MJ33" s="113"/>
      <c r="MK33" s="113"/>
      <c r="ML33" s="113"/>
      <c r="MM33" s="113"/>
      <c r="MN33" s="113"/>
      <c r="MO33" s="113"/>
      <c r="MP33" s="113"/>
      <c r="MQ33" s="113"/>
      <c r="MR33" s="113"/>
      <c r="MS33" s="113"/>
      <c r="MT33" s="113"/>
      <c r="MU33" s="113"/>
      <c r="MV33" s="113"/>
      <c r="MW33" s="113"/>
      <c r="MX33" s="113"/>
      <c r="MY33" s="113"/>
      <c r="MZ33" s="113"/>
      <c r="NA33" s="113"/>
      <c r="NB33" s="113"/>
      <c r="NC33" s="113"/>
      <c r="ND33" s="113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3"/>
      <c r="NS33" s="113"/>
      <c r="NT33" s="113"/>
      <c r="NU33" s="113"/>
      <c r="NV33" s="113"/>
      <c r="NW33" s="113"/>
      <c r="NX33" s="113"/>
      <c r="NY33" s="113"/>
      <c r="NZ33" s="113"/>
      <c r="OA33" s="113"/>
      <c r="OB33" s="113"/>
      <c r="OC33" s="113"/>
      <c r="OD33" s="113"/>
      <c r="OE33" s="113"/>
      <c r="OF33" s="113"/>
      <c r="OG33" s="113"/>
      <c r="OH33" s="113"/>
      <c r="OI33" s="113"/>
      <c r="OJ33" s="113"/>
      <c r="OK33" s="113"/>
      <c r="OL33" s="113"/>
      <c r="OM33" s="113"/>
      <c r="ON33" s="113"/>
      <c r="OO33" s="113"/>
      <c r="OP33" s="113"/>
      <c r="OQ33" s="113"/>
      <c r="OR33" s="113"/>
      <c r="OS33" s="113"/>
      <c r="OT33" s="113"/>
      <c r="OU33" s="113"/>
      <c r="OV33" s="113"/>
      <c r="OW33" s="113"/>
      <c r="OX33" s="113"/>
      <c r="OY33" s="113"/>
      <c r="OZ33" s="113"/>
      <c r="PA33" s="113"/>
      <c r="PB33" s="113"/>
      <c r="PC33" s="113"/>
      <c r="PD33" s="113"/>
      <c r="PE33" s="113"/>
      <c r="PF33" s="113"/>
      <c r="PG33" s="113"/>
      <c r="PH33" s="113"/>
      <c r="PI33" s="113"/>
      <c r="PJ33" s="113"/>
      <c r="PK33" s="113"/>
      <c r="PL33" s="113"/>
      <c r="PM33" s="113"/>
      <c r="PN33" s="113"/>
      <c r="PO33" s="113"/>
      <c r="PP33" s="113"/>
      <c r="PQ33" s="113"/>
      <c r="PR33" s="113"/>
      <c r="PS33" s="113"/>
      <c r="PT33" s="113"/>
      <c r="PU33" s="113"/>
      <c r="PV33" s="113"/>
      <c r="PW33" s="113"/>
      <c r="PX33" s="113"/>
      <c r="PY33" s="113"/>
      <c r="PZ33" s="113"/>
      <c r="QA33" s="113"/>
      <c r="QB33" s="113"/>
      <c r="QC33" s="113"/>
      <c r="QD33" s="113"/>
      <c r="QE33" s="113"/>
      <c r="QF33" s="113"/>
      <c r="QG33" s="113"/>
      <c r="QH33" s="113"/>
      <c r="QI33" s="113"/>
      <c r="QJ33" s="113"/>
      <c r="QK33" s="113"/>
      <c r="QL33" s="113"/>
      <c r="QM33" s="113"/>
      <c r="QN33" s="113"/>
      <c r="QO33" s="113"/>
      <c r="QP33" s="113"/>
      <c r="QQ33" s="113"/>
      <c r="QR33" s="113"/>
      <c r="QS33" s="113"/>
      <c r="QT33" s="113"/>
      <c r="QU33" s="113"/>
      <c r="QV33" s="113"/>
      <c r="QW33" s="113"/>
      <c r="QX33" s="113"/>
      <c r="QY33" s="113"/>
      <c r="QZ33" s="113"/>
      <c r="RA33" s="113"/>
      <c r="RB33" s="113"/>
      <c r="RC33" s="113"/>
      <c r="RD33" s="113"/>
      <c r="RE33" s="113"/>
      <c r="RF33" s="113"/>
      <c r="RG33" s="113"/>
      <c r="RH33" s="4"/>
      <c r="RI33" s="98">
        <v>0.1</v>
      </c>
      <c r="RJ33" s="98">
        <v>1</v>
      </c>
      <c r="RK33" s="91">
        <v>3</v>
      </c>
      <c r="RL33" s="2"/>
    </row>
    <row r="34" spans="1:480" ht="12" customHeight="1">
      <c r="A34" s="413"/>
      <c r="B34" s="407"/>
      <c r="C34" s="415"/>
      <c r="D34" s="409"/>
      <c r="E34" s="133" t="s">
        <v>52</v>
      </c>
      <c r="F34" s="398"/>
      <c r="G34" s="320"/>
      <c r="H34" s="265"/>
      <c r="I34" s="394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  <c r="IT34" s="113"/>
      <c r="IU34" s="113"/>
      <c r="IV34" s="113"/>
      <c r="IW34" s="113"/>
      <c r="IX34" s="113"/>
      <c r="IY34" s="113"/>
      <c r="IZ34" s="113"/>
      <c r="JA34" s="113"/>
      <c r="JB34" s="113"/>
      <c r="JC34" s="113"/>
      <c r="JD34" s="113"/>
      <c r="JE34" s="113"/>
      <c r="JF34" s="113"/>
      <c r="JG34" s="113"/>
      <c r="JH34" s="113"/>
      <c r="JI34" s="113"/>
      <c r="JJ34" s="113"/>
      <c r="JK34" s="113"/>
      <c r="JL34" s="113"/>
      <c r="JM34" s="113"/>
      <c r="JN34" s="113"/>
      <c r="JO34" s="113"/>
      <c r="JP34" s="113"/>
      <c r="JQ34" s="113"/>
      <c r="JR34" s="113"/>
      <c r="JS34" s="113"/>
      <c r="JT34" s="113"/>
      <c r="JU34" s="113"/>
      <c r="JV34" s="113"/>
      <c r="JW34" s="113"/>
      <c r="JX34" s="113"/>
      <c r="JY34" s="113"/>
      <c r="JZ34" s="113"/>
      <c r="KA34" s="113"/>
      <c r="KB34" s="113"/>
      <c r="KC34" s="113"/>
      <c r="KD34" s="113"/>
      <c r="KE34" s="113"/>
      <c r="KF34" s="113"/>
      <c r="KG34" s="113"/>
      <c r="KH34" s="113"/>
      <c r="KI34" s="113"/>
      <c r="KJ34" s="113"/>
      <c r="KK34" s="113"/>
      <c r="KL34" s="113"/>
      <c r="KM34" s="113"/>
      <c r="KN34" s="113"/>
      <c r="KO34" s="113"/>
      <c r="KP34" s="113"/>
      <c r="KQ34" s="113"/>
      <c r="KR34" s="113"/>
      <c r="KS34" s="113"/>
      <c r="KT34" s="113"/>
      <c r="KU34" s="113"/>
      <c r="KV34" s="113"/>
      <c r="KW34" s="113"/>
      <c r="KX34" s="113"/>
      <c r="KY34" s="113"/>
      <c r="KZ34" s="113"/>
      <c r="LA34" s="113"/>
      <c r="LB34" s="113"/>
      <c r="LC34" s="113"/>
      <c r="LD34" s="113"/>
      <c r="LE34" s="113"/>
      <c r="LF34" s="113"/>
      <c r="LG34" s="113"/>
      <c r="LH34" s="113"/>
      <c r="LI34" s="113"/>
      <c r="LJ34" s="113"/>
      <c r="LK34" s="113"/>
      <c r="LL34" s="113"/>
      <c r="LM34" s="113"/>
      <c r="LN34" s="113"/>
      <c r="LO34" s="113"/>
      <c r="LP34" s="113"/>
      <c r="LQ34" s="113"/>
      <c r="LR34" s="113"/>
      <c r="LS34" s="113"/>
      <c r="LT34" s="113"/>
      <c r="LU34" s="113"/>
      <c r="LV34" s="113"/>
      <c r="LW34" s="113"/>
      <c r="LX34" s="113"/>
      <c r="LY34" s="113"/>
      <c r="LZ34" s="113"/>
      <c r="MA34" s="113"/>
      <c r="MB34" s="113"/>
      <c r="MC34" s="113"/>
      <c r="MD34" s="113"/>
      <c r="ME34" s="113"/>
      <c r="MF34" s="113"/>
      <c r="MG34" s="113"/>
      <c r="MH34" s="113"/>
      <c r="MI34" s="113"/>
      <c r="MJ34" s="113"/>
      <c r="MK34" s="113"/>
      <c r="ML34" s="113"/>
      <c r="MM34" s="113"/>
      <c r="MN34" s="113"/>
      <c r="MO34" s="113"/>
      <c r="MP34" s="113"/>
      <c r="MQ34" s="113"/>
      <c r="MR34" s="113"/>
      <c r="MS34" s="113"/>
      <c r="MT34" s="113"/>
      <c r="MU34" s="113"/>
      <c r="MV34" s="113"/>
      <c r="MW34" s="113"/>
      <c r="MX34" s="113"/>
      <c r="MY34" s="113"/>
      <c r="MZ34" s="113"/>
      <c r="NA34" s="113"/>
      <c r="NB34" s="113"/>
      <c r="NC34" s="113"/>
      <c r="ND34" s="113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3"/>
      <c r="NS34" s="113"/>
      <c r="NT34" s="113"/>
      <c r="NU34" s="113"/>
      <c r="NV34" s="113"/>
      <c r="NW34" s="113"/>
      <c r="NX34" s="113"/>
      <c r="NY34" s="113"/>
      <c r="NZ34" s="113"/>
      <c r="OA34" s="113"/>
      <c r="OB34" s="113"/>
      <c r="OC34" s="113"/>
      <c r="OD34" s="113"/>
      <c r="OE34" s="113"/>
      <c r="OF34" s="113"/>
      <c r="OG34" s="113"/>
      <c r="OH34" s="113"/>
      <c r="OI34" s="113"/>
      <c r="OJ34" s="113"/>
      <c r="OK34" s="113"/>
      <c r="OL34" s="113"/>
      <c r="OM34" s="113"/>
      <c r="ON34" s="113"/>
      <c r="OO34" s="113"/>
      <c r="OP34" s="113"/>
      <c r="OQ34" s="113"/>
      <c r="OR34" s="113"/>
      <c r="OS34" s="113"/>
      <c r="OT34" s="113"/>
      <c r="OU34" s="113"/>
      <c r="OV34" s="113"/>
      <c r="OW34" s="113"/>
      <c r="OX34" s="113"/>
      <c r="OY34" s="113"/>
      <c r="OZ34" s="113"/>
      <c r="PA34" s="113"/>
      <c r="PB34" s="113"/>
      <c r="PC34" s="113"/>
      <c r="PD34" s="113"/>
      <c r="PE34" s="113"/>
      <c r="PF34" s="113"/>
      <c r="PG34" s="113"/>
      <c r="PH34" s="113"/>
      <c r="PI34" s="113"/>
      <c r="PJ34" s="113"/>
      <c r="PK34" s="113"/>
      <c r="PL34" s="113"/>
      <c r="PM34" s="113"/>
      <c r="PN34" s="113"/>
      <c r="PO34" s="113"/>
      <c r="PP34" s="113"/>
      <c r="PQ34" s="113"/>
      <c r="PR34" s="113"/>
      <c r="PS34" s="113"/>
      <c r="PT34" s="113"/>
      <c r="PU34" s="113"/>
      <c r="PV34" s="113"/>
      <c r="PW34" s="113"/>
      <c r="PX34" s="113"/>
      <c r="PY34" s="113"/>
      <c r="PZ34" s="113"/>
      <c r="QA34" s="113"/>
      <c r="QB34" s="113"/>
      <c r="QC34" s="113"/>
      <c r="QD34" s="113"/>
      <c r="QE34" s="113"/>
      <c r="QF34" s="113"/>
      <c r="QG34" s="113"/>
      <c r="QH34" s="113"/>
      <c r="QI34" s="113"/>
      <c r="QJ34" s="113"/>
      <c r="QK34" s="113"/>
      <c r="QL34" s="113"/>
      <c r="QM34" s="113"/>
      <c r="QN34" s="113"/>
      <c r="QO34" s="113"/>
      <c r="QP34" s="113"/>
      <c r="QQ34" s="113"/>
      <c r="QR34" s="113"/>
      <c r="QS34" s="113"/>
      <c r="QT34" s="113"/>
      <c r="QU34" s="113"/>
      <c r="QV34" s="113"/>
      <c r="QW34" s="113"/>
      <c r="QX34" s="113"/>
      <c r="QY34" s="113"/>
      <c r="QZ34" s="113"/>
      <c r="RA34" s="113"/>
      <c r="RB34" s="113"/>
      <c r="RC34" s="113"/>
      <c r="RD34" s="113"/>
      <c r="RE34" s="113"/>
      <c r="RF34" s="113"/>
      <c r="RG34" s="113"/>
      <c r="RH34" s="4"/>
      <c r="RI34" s="4"/>
      <c r="RJ34" s="4"/>
      <c r="RK34" s="4"/>
      <c r="RL34" s="2"/>
    </row>
    <row r="35" spans="1:480" s="4" customFormat="1" ht="12" customHeight="1" thickBot="1">
      <c r="A35" s="413"/>
      <c r="B35" s="140"/>
      <c r="C35" s="137"/>
      <c r="D35" s="135"/>
      <c r="E35" s="134" t="s">
        <v>53</v>
      </c>
      <c r="F35" s="398"/>
      <c r="G35" s="320"/>
      <c r="H35" s="265"/>
      <c r="I35" s="394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  <c r="IT35" s="113"/>
      <c r="IU35" s="113"/>
      <c r="IV35" s="113"/>
      <c r="IW35" s="113"/>
      <c r="IX35" s="113"/>
      <c r="IY35" s="113"/>
      <c r="IZ35" s="113"/>
      <c r="JA35" s="113"/>
      <c r="JB35" s="113"/>
      <c r="JC35" s="113"/>
      <c r="JD35" s="113"/>
      <c r="JE35" s="113"/>
      <c r="JF35" s="113"/>
      <c r="JG35" s="113"/>
      <c r="JH35" s="113"/>
      <c r="JI35" s="113"/>
      <c r="JJ35" s="113"/>
      <c r="JK35" s="113"/>
      <c r="JL35" s="113"/>
      <c r="JM35" s="113"/>
      <c r="JN35" s="113"/>
      <c r="JO35" s="113"/>
      <c r="JP35" s="113"/>
      <c r="JQ35" s="113"/>
      <c r="JR35" s="113"/>
      <c r="JS35" s="113"/>
      <c r="JT35" s="113"/>
      <c r="JU35" s="113"/>
      <c r="JV35" s="113"/>
      <c r="JW35" s="113"/>
      <c r="JX35" s="113"/>
      <c r="JY35" s="113"/>
      <c r="JZ35" s="113"/>
      <c r="KA35" s="113"/>
      <c r="KB35" s="113"/>
      <c r="KC35" s="113"/>
      <c r="KD35" s="113"/>
      <c r="KE35" s="113"/>
      <c r="KF35" s="113"/>
      <c r="KG35" s="113"/>
      <c r="KH35" s="113"/>
      <c r="KI35" s="113"/>
      <c r="KJ35" s="113"/>
      <c r="KK35" s="113"/>
      <c r="KL35" s="113"/>
      <c r="KM35" s="113"/>
      <c r="KN35" s="113"/>
      <c r="KO35" s="113"/>
      <c r="KP35" s="113"/>
      <c r="KQ35" s="113"/>
      <c r="KR35" s="113"/>
      <c r="KS35" s="113"/>
      <c r="KT35" s="113"/>
      <c r="KU35" s="113"/>
      <c r="KV35" s="113"/>
      <c r="KW35" s="113"/>
      <c r="KX35" s="113"/>
      <c r="KY35" s="113"/>
      <c r="KZ35" s="113"/>
      <c r="LA35" s="113"/>
      <c r="LB35" s="113"/>
      <c r="LC35" s="113"/>
      <c r="LD35" s="113"/>
      <c r="LE35" s="113"/>
      <c r="LF35" s="113"/>
      <c r="LG35" s="113"/>
      <c r="LH35" s="113"/>
      <c r="LI35" s="113"/>
      <c r="LJ35" s="113"/>
      <c r="LK35" s="113"/>
      <c r="LL35" s="113"/>
      <c r="LM35" s="113"/>
      <c r="LN35" s="113"/>
      <c r="LO35" s="113"/>
      <c r="LP35" s="113"/>
      <c r="LQ35" s="113"/>
      <c r="LR35" s="113"/>
      <c r="LS35" s="113"/>
      <c r="LT35" s="113"/>
      <c r="LU35" s="113"/>
      <c r="LV35" s="113"/>
      <c r="LW35" s="113"/>
      <c r="LX35" s="113"/>
      <c r="LY35" s="113"/>
      <c r="LZ35" s="113"/>
      <c r="MA35" s="113"/>
      <c r="MB35" s="113"/>
      <c r="MC35" s="113"/>
      <c r="MD35" s="113"/>
      <c r="ME35" s="113"/>
      <c r="MF35" s="113"/>
      <c r="MG35" s="113"/>
      <c r="MH35" s="113"/>
      <c r="MI35" s="113"/>
      <c r="MJ35" s="113"/>
      <c r="MK35" s="113"/>
      <c r="ML35" s="113"/>
      <c r="MM35" s="113"/>
      <c r="MN35" s="113"/>
      <c r="MO35" s="113"/>
      <c r="MP35" s="113"/>
      <c r="MQ35" s="113"/>
      <c r="MR35" s="113"/>
      <c r="MS35" s="113"/>
      <c r="MT35" s="113"/>
      <c r="MU35" s="113"/>
      <c r="MV35" s="113"/>
      <c r="MW35" s="113"/>
      <c r="MX35" s="113"/>
      <c r="MY35" s="113"/>
      <c r="MZ35" s="113"/>
      <c r="NA35" s="113"/>
      <c r="NB35" s="113"/>
      <c r="NC35" s="113"/>
      <c r="ND35" s="113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3"/>
      <c r="NS35" s="113"/>
      <c r="NT35" s="113"/>
      <c r="NU35" s="113"/>
      <c r="NV35" s="113"/>
      <c r="NW35" s="113"/>
      <c r="NX35" s="113"/>
      <c r="NY35" s="113"/>
      <c r="NZ35" s="113"/>
      <c r="OA35" s="113"/>
      <c r="OB35" s="113"/>
      <c r="OC35" s="113"/>
      <c r="OD35" s="113"/>
      <c r="OE35" s="113"/>
      <c r="OF35" s="113"/>
      <c r="OG35" s="113"/>
      <c r="OH35" s="113"/>
      <c r="OI35" s="113"/>
      <c r="OJ35" s="113"/>
      <c r="OK35" s="113"/>
      <c r="OL35" s="113"/>
      <c r="OM35" s="113"/>
      <c r="ON35" s="113"/>
      <c r="OO35" s="113"/>
      <c r="OP35" s="113"/>
      <c r="OQ35" s="113"/>
      <c r="OR35" s="113"/>
      <c r="OS35" s="113"/>
      <c r="OT35" s="113"/>
      <c r="OU35" s="113"/>
      <c r="OV35" s="113"/>
      <c r="OW35" s="113"/>
      <c r="OX35" s="113"/>
      <c r="OY35" s="113"/>
      <c r="OZ35" s="113"/>
      <c r="PA35" s="113"/>
      <c r="PB35" s="113"/>
      <c r="PC35" s="113"/>
      <c r="PD35" s="113"/>
      <c r="PE35" s="113"/>
      <c r="PF35" s="113"/>
      <c r="PG35" s="113"/>
      <c r="PH35" s="113"/>
      <c r="PI35" s="113"/>
      <c r="PJ35" s="113"/>
      <c r="PK35" s="113"/>
      <c r="PL35" s="113"/>
      <c r="PM35" s="113"/>
      <c r="PN35" s="113"/>
      <c r="PO35" s="113"/>
      <c r="PP35" s="113"/>
      <c r="PQ35" s="113"/>
      <c r="PR35" s="113"/>
      <c r="PS35" s="113"/>
      <c r="PT35" s="113"/>
      <c r="PU35" s="113"/>
      <c r="PV35" s="113"/>
      <c r="PW35" s="113"/>
      <c r="PX35" s="113"/>
      <c r="PY35" s="113"/>
      <c r="PZ35" s="113"/>
      <c r="QA35" s="113"/>
      <c r="QB35" s="113"/>
      <c r="QC35" s="113"/>
      <c r="QD35" s="113"/>
      <c r="QE35" s="113"/>
      <c r="QF35" s="113"/>
      <c r="QG35" s="113"/>
      <c r="QH35" s="113"/>
      <c r="QI35" s="113"/>
      <c r="QJ35" s="113"/>
      <c r="QK35" s="113"/>
      <c r="QL35" s="113"/>
      <c r="QM35" s="113"/>
      <c r="QN35" s="113"/>
      <c r="QO35" s="113"/>
      <c r="QP35" s="113"/>
      <c r="QQ35" s="113"/>
      <c r="QR35" s="113"/>
      <c r="QS35" s="113"/>
      <c r="QT35" s="113"/>
      <c r="QU35" s="113"/>
      <c r="QV35" s="113"/>
      <c r="QW35" s="113"/>
      <c r="QX35" s="113"/>
      <c r="QY35" s="113"/>
      <c r="QZ35" s="113"/>
      <c r="RA35" s="113"/>
      <c r="RB35" s="113"/>
      <c r="RC35" s="113"/>
      <c r="RD35" s="113"/>
      <c r="RE35" s="113"/>
      <c r="RF35" s="113"/>
      <c r="RG35" s="113"/>
    </row>
    <row r="36" spans="1:480" ht="12" customHeight="1" thickBot="1">
      <c r="A36" s="311"/>
      <c r="B36" s="139"/>
      <c r="C36" s="136"/>
      <c r="D36" s="212">
        <f>VLOOKUP(D33,$RI$30:$RK$33,3)</f>
        <v>3</v>
      </c>
      <c r="E36" s="62"/>
      <c r="F36" s="398"/>
      <c r="G36" s="320"/>
      <c r="H36" s="265"/>
      <c r="I36" s="394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  <c r="IT36" s="113"/>
      <c r="IU36" s="113"/>
      <c r="IV36" s="113"/>
      <c r="IW36" s="113"/>
      <c r="IX36" s="113"/>
      <c r="IY36" s="113"/>
      <c r="IZ36" s="113"/>
      <c r="JA36" s="113"/>
      <c r="JB36" s="113"/>
      <c r="JC36" s="113"/>
      <c r="JD36" s="113"/>
      <c r="JE36" s="113"/>
      <c r="JF36" s="113"/>
      <c r="JG36" s="113"/>
      <c r="JH36" s="113"/>
      <c r="JI36" s="113"/>
      <c r="JJ36" s="113"/>
      <c r="JK36" s="113"/>
      <c r="JL36" s="113"/>
      <c r="JM36" s="113"/>
      <c r="JN36" s="113"/>
      <c r="JO36" s="113"/>
      <c r="JP36" s="113"/>
      <c r="JQ36" s="113"/>
      <c r="JR36" s="113"/>
      <c r="JS36" s="113"/>
      <c r="JT36" s="113"/>
      <c r="JU36" s="113"/>
      <c r="JV36" s="113"/>
      <c r="JW36" s="113"/>
      <c r="JX36" s="113"/>
      <c r="JY36" s="113"/>
      <c r="JZ36" s="113"/>
      <c r="KA36" s="113"/>
      <c r="KB36" s="113"/>
      <c r="KC36" s="113"/>
      <c r="KD36" s="113"/>
      <c r="KE36" s="113"/>
      <c r="KF36" s="113"/>
      <c r="KG36" s="113"/>
      <c r="KH36" s="113"/>
      <c r="KI36" s="113"/>
      <c r="KJ36" s="113"/>
      <c r="KK36" s="113"/>
      <c r="KL36" s="113"/>
      <c r="KM36" s="113"/>
      <c r="KN36" s="113"/>
      <c r="KO36" s="113"/>
      <c r="KP36" s="113"/>
      <c r="KQ36" s="113"/>
      <c r="KR36" s="113"/>
      <c r="KS36" s="113"/>
      <c r="KT36" s="113"/>
      <c r="KU36" s="113"/>
      <c r="KV36" s="113"/>
      <c r="KW36" s="113"/>
      <c r="KX36" s="113"/>
      <c r="KY36" s="113"/>
      <c r="KZ36" s="113"/>
      <c r="LA36" s="113"/>
      <c r="LB36" s="113"/>
      <c r="LC36" s="113"/>
      <c r="LD36" s="113"/>
      <c r="LE36" s="113"/>
      <c r="LF36" s="113"/>
      <c r="LG36" s="113"/>
      <c r="LH36" s="113"/>
      <c r="LI36" s="113"/>
      <c r="LJ36" s="113"/>
      <c r="LK36" s="113"/>
      <c r="LL36" s="113"/>
      <c r="LM36" s="113"/>
      <c r="LN36" s="113"/>
      <c r="LO36" s="113"/>
      <c r="LP36" s="113"/>
      <c r="LQ36" s="113"/>
      <c r="LR36" s="113"/>
      <c r="LS36" s="113"/>
      <c r="LT36" s="113"/>
      <c r="LU36" s="113"/>
      <c r="LV36" s="113"/>
      <c r="LW36" s="113"/>
      <c r="LX36" s="113"/>
      <c r="LY36" s="113"/>
      <c r="LZ36" s="113"/>
      <c r="MA36" s="113"/>
      <c r="MB36" s="113"/>
      <c r="MC36" s="113"/>
      <c r="MD36" s="113"/>
      <c r="ME36" s="113"/>
      <c r="MF36" s="113"/>
      <c r="MG36" s="113"/>
      <c r="MH36" s="113"/>
      <c r="MI36" s="113"/>
      <c r="MJ36" s="113"/>
      <c r="MK36" s="113"/>
      <c r="ML36" s="113"/>
      <c r="MM36" s="113"/>
      <c r="MN36" s="113"/>
      <c r="MO36" s="113"/>
      <c r="MP36" s="113"/>
      <c r="MQ36" s="113"/>
      <c r="MR36" s="113"/>
      <c r="MS36" s="113"/>
      <c r="MT36" s="113"/>
      <c r="MU36" s="113"/>
      <c r="MV36" s="113"/>
      <c r="MW36" s="113"/>
      <c r="MX36" s="113"/>
      <c r="MY36" s="113"/>
      <c r="MZ36" s="113"/>
      <c r="NA36" s="113"/>
      <c r="NB36" s="113"/>
      <c r="NC36" s="113"/>
      <c r="ND36" s="113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3"/>
      <c r="NS36" s="113"/>
      <c r="NT36" s="113"/>
      <c r="NU36" s="113"/>
      <c r="NV36" s="113"/>
      <c r="NW36" s="113"/>
      <c r="NX36" s="113"/>
      <c r="NY36" s="113"/>
      <c r="NZ36" s="113"/>
      <c r="OA36" s="113"/>
      <c r="OB36" s="113"/>
      <c r="OC36" s="113"/>
      <c r="OD36" s="113"/>
      <c r="OE36" s="113"/>
      <c r="OF36" s="113"/>
      <c r="OG36" s="113"/>
      <c r="OH36" s="113"/>
      <c r="OI36" s="113"/>
      <c r="OJ36" s="113"/>
      <c r="OK36" s="113"/>
      <c r="OL36" s="113"/>
      <c r="OM36" s="113"/>
      <c r="ON36" s="113"/>
      <c r="OO36" s="113"/>
      <c r="OP36" s="113"/>
      <c r="OQ36" s="113"/>
      <c r="OR36" s="113"/>
      <c r="OS36" s="113"/>
      <c r="OT36" s="113"/>
      <c r="OU36" s="113"/>
      <c r="OV36" s="113"/>
      <c r="OW36" s="113"/>
      <c r="OX36" s="113"/>
      <c r="OY36" s="113"/>
      <c r="OZ36" s="113"/>
      <c r="PA36" s="113"/>
      <c r="PB36" s="113"/>
      <c r="PC36" s="113"/>
      <c r="PD36" s="113"/>
      <c r="PE36" s="113"/>
      <c r="PF36" s="113"/>
      <c r="PG36" s="113"/>
      <c r="PH36" s="113"/>
      <c r="PI36" s="113"/>
      <c r="PJ36" s="113"/>
      <c r="PK36" s="113"/>
      <c r="PL36" s="113"/>
      <c r="PM36" s="113"/>
      <c r="PN36" s="113"/>
      <c r="PO36" s="113"/>
      <c r="PP36" s="113"/>
      <c r="PQ36" s="113"/>
      <c r="PR36" s="113"/>
      <c r="PS36" s="113"/>
      <c r="PT36" s="113"/>
      <c r="PU36" s="113"/>
      <c r="PV36" s="113"/>
      <c r="PW36" s="113"/>
      <c r="PX36" s="113"/>
      <c r="PY36" s="113"/>
      <c r="PZ36" s="113"/>
      <c r="QA36" s="113"/>
      <c r="QB36" s="113"/>
      <c r="QC36" s="113"/>
      <c r="QD36" s="113"/>
      <c r="QE36" s="113"/>
      <c r="QF36" s="113"/>
      <c r="QG36" s="113"/>
      <c r="QH36" s="113"/>
      <c r="QI36" s="113"/>
      <c r="QJ36" s="113"/>
      <c r="QK36" s="113"/>
      <c r="QL36" s="113"/>
      <c r="QM36" s="113"/>
      <c r="QN36" s="113"/>
      <c r="QO36" s="113"/>
      <c r="QP36" s="113"/>
      <c r="QQ36" s="113"/>
      <c r="QR36" s="113"/>
      <c r="QS36" s="113"/>
      <c r="QT36" s="113"/>
      <c r="QU36" s="113"/>
      <c r="QV36" s="113"/>
      <c r="QW36" s="113"/>
      <c r="QX36" s="113"/>
      <c r="QY36" s="113"/>
      <c r="QZ36" s="113"/>
      <c r="RA36" s="113"/>
      <c r="RB36" s="113"/>
      <c r="RC36" s="113"/>
      <c r="RD36" s="113"/>
      <c r="RE36" s="113"/>
      <c r="RF36" s="113"/>
      <c r="RG36" s="113"/>
      <c r="RH36" s="4"/>
      <c r="RI36" s="4"/>
      <c r="RJ36" s="4"/>
      <c r="RK36" s="4"/>
      <c r="RL36" s="2"/>
    </row>
    <row r="37" spans="1:480" ht="12" customHeight="1">
      <c r="A37" s="311"/>
      <c r="B37" s="326" t="s">
        <v>54</v>
      </c>
      <c r="C37" s="327"/>
      <c r="D37" s="332" t="s">
        <v>12</v>
      </c>
      <c r="E37" s="61" t="s">
        <v>55</v>
      </c>
      <c r="F37" s="398"/>
      <c r="G37" s="320"/>
      <c r="H37" s="265"/>
      <c r="I37" s="394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  <c r="GY37" s="113"/>
      <c r="GZ37" s="113"/>
      <c r="HA37" s="113"/>
      <c r="HB37" s="113"/>
      <c r="HC37" s="113"/>
      <c r="HD37" s="113"/>
      <c r="HE37" s="113"/>
      <c r="HF37" s="113"/>
      <c r="HG37" s="113"/>
      <c r="HH37" s="113"/>
      <c r="HI37" s="113"/>
      <c r="HJ37" s="113"/>
      <c r="HK37" s="113"/>
      <c r="HL37" s="113"/>
      <c r="HM37" s="113"/>
      <c r="HN37" s="113"/>
      <c r="HO37" s="113"/>
      <c r="HP37" s="113"/>
      <c r="HQ37" s="113"/>
      <c r="HR37" s="113"/>
      <c r="HS37" s="113"/>
      <c r="HT37" s="113"/>
      <c r="HU37" s="113"/>
      <c r="HV37" s="113"/>
      <c r="HW37" s="113"/>
      <c r="HX37" s="113"/>
      <c r="HY37" s="113"/>
      <c r="HZ37" s="113"/>
      <c r="IA37" s="113"/>
      <c r="IB37" s="113"/>
      <c r="IC37" s="113"/>
      <c r="ID37" s="113"/>
      <c r="IE37" s="113"/>
      <c r="IF37" s="113"/>
      <c r="IG37" s="113"/>
      <c r="IH37" s="113"/>
      <c r="II37" s="113"/>
      <c r="IJ37" s="113"/>
      <c r="IK37" s="113"/>
      <c r="IL37" s="113"/>
      <c r="IM37" s="113"/>
      <c r="IN37" s="113"/>
      <c r="IO37" s="113"/>
      <c r="IP37" s="113"/>
      <c r="IQ37" s="113"/>
      <c r="IR37" s="113"/>
      <c r="IS37" s="113"/>
      <c r="IT37" s="113"/>
      <c r="IU37" s="113"/>
      <c r="IV37" s="113"/>
      <c r="IW37" s="113"/>
      <c r="IX37" s="113"/>
      <c r="IY37" s="113"/>
      <c r="IZ37" s="113"/>
      <c r="JA37" s="113"/>
      <c r="JB37" s="113"/>
      <c r="JC37" s="113"/>
      <c r="JD37" s="113"/>
      <c r="JE37" s="113"/>
      <c r="JF37" s="113"/>
      <c r="JG37" s="113"/>
      <c r="JH37" s="113"/>
      <c r="JI37" s="113"/>
      <c r="JJ37" s="113"/>
      <c r="JK37" s="113"/>
      <c r="JL37" s="113"/>
      <c r="JM37" s="113"/>
      <c r="JN37" s="113"/>
      <c r="JO37" s="113"/>
      <c r="JP37" s="113"/>
      <c r="JQ37" s="113"/>
      <c r="JR37" s="113"/>
      <c r="JS37" s="113"/>
      <c r="JT37" s="113"/>
      <c r="JU37" s="113"/>
      <c r="JV37" s="113"/>
      <c r="JW37" s="113"/>
      <c r="JX37" s="113"/>
      <c r="JY37" s="113"/>
      <c r="JZ37" s="113"/>
      <c r="KA37" s="113"/>
      <c r="KB37" s="113"/>
      <c r="KC37" s="113"/>
      <c r="KD37" s="113"/>
      <c r="KE37" s="113"/>
      <c r="KF37" s="113"/>
      <c r="KG37" s="113"/>
      <c r="KH37" s="113"/>
      <c r="KI37" s="113"/>
      <c r="KJ37" s="113"/>
      <c r="KK37" s="113"/>
      <c r="KL37" s="113"/>
      <c r="KM37" s="113"/>
      <c r="KN37" s="113"/>
      <c r="KO37" s="113"/>
      <c r="KP37" s="113"/>
      <c r="KQ37" s="113"/>
      <c r="KR37" s="113"/>
      <c r="KS37" s="113"/>
      <c r="KT37" s="113"/>
      <c r="KU37" s="113"/>
      <c r="KV37" s="113"/>
      <c r="KW37" s="113"/>
      <c r="KX37" s="113"/>
      <c r="KY37" s="113"/>
      <c r="KZ37" s="113"/>
      <c r="LA37" s="113"/>
      <c r="LB37" s="113"/>
      <c r="LC37" s="113"/>
      <c r="LD37" s="113"/>
      <c r="LE37" s="113"/>
      <c r="LF37" s="113"/>
      <c r="LG37" s="113"/>
      <c r="LH37" s="113"/>
      <c r="LI37" s="113"/>
      <c r="LJ37" s="113"/>
      <c r="LK37" s="113"/>
      <c r="LL37" s="113"/>
      <c r="LM37" s="113"/>
      <c r="LN37" s="113"/>
      <c r="LO37" s="113"/>
      <c r="LP37" s="113"/>
      <c r="LQ37" s="113"/>
      <c r="LR37" s="113"/>
      <c r="LS37" s="113"/>
      <c r="LT37" s="113"/>
      <c r="LU37" s="113"/>
      <c r="LV37" s="113"/>
      <c r="LW37" s="113"/>
      <c r="LX37" s="113"/>
      <c r="LY37" s="113"/>
      <c r="LZ37" s="113"/>
      <c r="MA37" s="113"/>
      <c r="MB37" s="113"/>
      <c r="MC37" s="113"/>
      <c r="MD37" s="113"/>
      <c r="ME37" s="113"/>
      <c r="MF37" s="113"/>
      <c r="MG37" s="113"/>
      <c r="MH37" s="113"/>
      <c r="MI37" s="113"/>
      <c r="MJ37" s="113"/>
      <c r="MK37" s="113"/>
      <c r="ML37" s="113"/>
      <c r="MM37" s="113"/>
      <c r="MN37" s="113"/>
      <c r="MO37" s="113"/>
      <c r="MP37" s="113"/>
      <c r="MQ37" s="113"/>
      <c r="MR37" s="113"/>
      <c r="MS37" s="113"/>
      <c r="MT37" s="113"/>
      <c r="MU37" s="113"/>
      <c r="MV37" s="113"/>
      <c r="MW37" s="113"/>
      <c r="MX37" s="113"/>
      <c r="MY37" s="113"/>
      <c r="MZ37" s="113"/>
      <c r="NA37" s="113"/>
      <c r="NB37" s="113"/>
      <c r="NC37" s="113"/>
      <c r="ND37" s="113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3"/>
      <c r="NS37" s="113"/>
      <c r="NT37" s="113"/>
      <c r="NU37" s="113"/>
      <c r="NV37" s="113"/>
      <c r="NW37" s="113"/>
      <c r="NX37" s="113"/>
      <c r="NY37" s="113"/>
      <c r="NZ37" s="113"/>
      <c r="OA37" s="113"/>
      <c r="OB37" s="113"/>
      <c r="OC37" s="113"/>
      <c r="OD37" s="113"/>
      <c r="OE37" s="113"/>
      <c r="OF37" s="113"/>
      <c r="OG37" s="113"/>
      <c r="OH37" s="113"/>
      <c r="OI37" s="113"/>
      <c r="OJ37" s="113"/>
      <c r="OK37" s="113"/>
      <c r="OL37" s="113"/>
      <c r="OM37" s="113"/>
      <c r="ON37" s="113"/>
      <c r="OO37" s="113"/>
      <c r="OP37" s="113"/>
      <c r="OQ37" s="113"/>
      <c r="OR37" s="113"/>
      <c r="OS37" s="113"/>
      <c r="OT37" s="113"/>
      <c r="OU37" s="113"/>
      <c r="OV37" s="113"/>
      <c r="OW37" s="113"/>
      <c r="OX37" s="113"/>
      <c r="OY37" s="113"/>
      <c r="OZ37" s="113"/>
      <c r="PA37" s="113"/>
      <c r="PB37" s="113"/>
      <c r="PC37" s="113"/>
      <c r="PD37" s="113"/>
      <c r="PE37" s="113"/>
      <c r="PF37" s="113"/>
      <c r="PG37" s="113"/>
      <c r="PH37" s="113"/>
      <c r="PI37" s="113"/>
      <c r="PJ37" s="113"/>
      <c r="PK37" s="113"/>
      <c r="PL37" s="113"/>
      <c r="PM37" s="113"/>
      <c r="PN37" s="113"/>
      <c r="PO37" s="113"/>
      <c r="PP37" s="113"/>
      <c r="PQ37" s="113"/>
      <c r="PR37" s="113"/>
      <c r="PS37" s="113"/>
      <c r="PT37" s="113"/>
      <c r="PU37" s="113"/>
      <c r="PV37" s="113"/>
      <c r="PW37" s="113"/>
      <c r="PX37" s="113"/>
      <c r="PY37" s="113"/>
      <c r="PZ37" s="113"/>
      <c r="QA37" s="113"/>
      <c r="QB37" s="113"/>
      <c r="QC37" s="113"/>
      <c r="QD37" s="113"/>
      <c r="QE37" s="113"/>
      <c r="QF37" s="113"/>
      <c r="QG37" s="113"/>
      <c r="QH37" s="113"/>
      <c r="QI37" s="113"/>
      <c r="QJ37" s="113"/>
      <c r="QK37" s="113"/>
      <c r="QL37" s="113"/>
      <c r="QM37" s="113"/>
      <c r="QN37" s="113"/>
      <c r="QO37" s="113"/>
      <c r="QP37" s="113"/>
      <c r="QQ37" s="113"/>
      <c r="QR37" s="113"/>
      <c r="QS37" s="113"/>
      <c r="QT37" s="113"/>
      <c r="QU37" s="113"/>
      <c r="QV37" s="113"/>
      <c r="QW37" s="113"/>
      <c r="QX37" s="113"/>
      <c r="QY37" s="113"/>
      <c r="QZ37" s="113"/>
      <c r="RA37" s="113"/>
      <c r="RB37" s="113"/>
      <c r="RC37" s="113"/>
      <c r="RD37" s="113"/>
      <c r="RE37" s="113"/>
      <c r="RF37" s="113"/>
      <c r="RG37" s="113"/>
      <c r="RH37" s="4"/>
      <c r="RI37" s="4" t="s">
        <v>56</v>
      </c>
      <c r="RJ37" s="4"/>
      <c r="RK37" s="4"/>
      <c r="RL37" s="2"/>
    </row>
    <row r="38" spans="1:480" ht="12" customHeight="1">
      <c r="A38" s="311"/>
      <c r="B38" s="328"/>
      <c r="C38" s="329"/>
      <c r="D38" s="332"/>
      <c r="E38" s="54" t="s">
        <v>57</v>
      </c>
      <c r="F38" s="398"/>
      <c r="G38" s="320"/>
      <c r="H38" s="265"/>
      <c r="I38" s="394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  <c r="GK38" s="113"/>
      <c r="GL38" s="113"/>
      <c r="GM38" s="113"/>
      <c r="GN38" s="113"/>
      <c r="GO38" s="113"/>
      <c r="GP38" s="113"/>
      <c r="GQ38" s="113"/>
      <c r="GR38" s="113"/>
      <c r="GS38" s="113"/>
      <c r="GT38" s="113"/>
      <c r="GU38" s="113"/>
      <c r="GV38" s="113"/>
      <c r="GW38" s="113"/>
      <c r="GX38" s="113"/>
      <c r="GY38" s="113"/>
      <c r="GZ38" s="113"/>
      <c r="HA38" s="113"/>
      <c r="HB38" s="113"/>
      <c r="HC38" s="113"/>
      <c r="HD38" s="113"/>
      <c r="HE38" s="113"/>
      <c r="HF38" s="113"/>
      <c r="HG38" s="113"/>
      <c r="HH38" s="113"/>
      <c r="HI38" s="113"/>
      <c r="HJ38" s="113"/>
      <c r="HK38" s="113"/>
      <c r="HL38" s="113"/>
      <c r="HM38" s="113"/>
      <c r="HN38" s="113"/>
      <c r="HO38" s="113"/>
      <c r="HP38" s="113"/>
      <c r="HQ38" s="113"/>
      <c r="HR38" s="113"/>
      <c r="HS38" s="113"/>
      <c r="HT38" s="113"/>
      <c r="HU38" s="113"/>
      <c r="HV38" s="113"/>
      <c r="HW38" s="113"/>
      <c r="HX38" s="113"/>
      <c r="HY38" s="113"/>
      <c r="HZ38" s="113"/>
      <c r="IA38" s="113"/>
      <c r="IB38" s="113"/>
      <c r="IC38" s="113"/>
      <c r="ID38" s="113"/>
      <c r="IE38" s="113"/>
      <c r="IF38" s="113"/>
      <c r="IG38" s="113"/>
      <c r="IH38" s="113"/>
      <c r="II38" s="113"/>
      <c r="IJ38" s="113"/>
      <c r="IK38" s="113"/>
      <c r="IL38" s="113"/>
      <c r="IM38" s="113"/>
      <c r="IN38" s="113"/>
      <c r="IO38" s="113"/>
      <c r="IP38" s="113"/>
      <c r="IQ38" s="113"/>
      <c r="IR38" s="113"/>
      <c r="IS38" s="113"/>
      <c r="IT38" s="113"/>
      <c r="IU38" s="113"/>
      <c r="IV38" s="113"/>
      <c r="IW38" s="113"/>
      <c r="IX38" s="113"/>
      <c r="IY38" s="113"/>
      <c r="IZ38" s="113"/>
      <c r="JA38" s="113"/>
      <c r="JB38" s="113"/>
      <c r="JC38" s="113"/>
      <c r="JD38" s="113"/>
      <c r="JE38" s="113"/>
      <c r="JF38" s="113"/>
      <c r="JG38" s="113"/>
      <c r="JH38" s="113"/>
      <c r="JI38" s="113"/>
      <c r="JJ38" s="113"/>
      <c r="JK38" s="113"/>
      <c r="JL38" s="113"/>
      <c r="JM38" s="113"/>
      <c r="JN38" s="113"/>
      <c r="JO38" s="113"/>
      <c r="JP38" s="113"/>
      <c r="JQ38" s="113"/>
      <c r="JR38" s="113"/>
      <c r="JS38" s="113"/>
      <c r="JT38" s="113"/>
      <c r="JU38" s="113"/>
      <c r="JV38" s="113"/>
      <c r="JW38" s="113"/>
      <c r="JX38" s="113"/>
      <c r="JY38" s="113"/>
      <c r="JZ38" s="113"/>
      <c r="KA38" s="113"/>
      <c r="KB38" s="113"/>
      <c r="KC38" s="113"/>
      <c r="KD38" s="113"/>
      <c r="KE38" s="113"/>
      <c r="KF38" s="113"/>
      <c r="KG38" s="113"/>
      <c r="KH38" s="113"/>
      <c r="KI38" s="113"/>
      <c r="KJ38" s="113"/>
      <c r="KK38" s="113"/>
      <c r="KL38" s="113"/>
      <c r="KM38" s="113"/>
      <c r="KN38" s="113"/>
      <c r="KO38" s="113"/>
      <c r="KP38" s="113"/>
      <c r="KQ38" s="113"/>
      <c r="KR38" s="113"/>
      <c r="KS38" s="113"/>
      <c r="KT38" s="113"/>
      <c r="KU38" s="113"/>
      <c r="KV38" s="113"/>
      <c r="KW38" s="113"/>
      <c r="KX38" s="113"/>
      <c r="KY38" s="113"/>
      <c r="KZ38" s="113"/>
      <c r="LA38" s="113"/>
      <c r="LB38" s="113"/>
      <c r="LC38" s="113"/>
      <c r="LD38" s="113"/>
      <c r="LE38" s="113"/>
      <c r="LF38" s="113"/>
      <c r="LG38" s="113"/>
      <c r="LH38" s="113"/>
      <c r="LI38" s="113"/>
      <c r="LJ38" s="113"/>
      <c r="LK38" s="113"/>
      <c r="LL38" s="113"/>
      <c r="LM38" s="113"/>
      <c r="LN38" s="113"/>
      <c r="LO38" s="113"/>
      <c r="LP38" s="113"/>
      <c r="LQ38" s="113"/>
      <c r="LR38" s="113"/>
      <c r="LS38" s="113"/>
      <c r="LT38" s="113"/>
      <c r="LU38" s="113"/>
      <c r="LV38" s="113"/>
      <c r="LW38" s="113"/>
      <c r="LX38" s="113"/>
      <c r="LY38" s="113"/>
      <c r="LZ38" s="113"/>
      <c r="MA38" s="113"/>
      <c r="MB38" s="113"/>
      <c r="MC38" s="113"/>
      <c r="MD38" s="113"/>
      <c r="ME38" s="113"/>
      <c r="MF38" s="113"/>
      <c r="MG38" s="113"/>
      <c r="MH38" s="113"/>
      <c r="MI38" s="113"/>
      <c r="MJ38" s="113"/>
      <c r="MK38" s="113"/>
      <c r="ML38" s="113"/>
      <c r="MM38" s="113"/>
      <c r="MN38" s="113"/>
      <c r="MO38" s="113"/>
      <c r="MP38" s="113"/>
      <c r="MQ38" s="113"/>
      <c r="MR38" s="113"/>
      <c r="MS38" s="113"/>
      <c r="MT38" s="113"/>
      <c r="MU38" s="113"/>
      <c r="MV38" s="113"/>
      <c r="MW38" s="113"/>
      <c r="MX38" s="113"/>
      <c r="MY38" s="113"/>
      <c r="MZ38" s="113"/>
      <c r="NA38" s="113"/>
      <c r="NB38" s="113"/>
      <c r="NC38" s="113"/>
      <c r="ND38" s="113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3"/>
      <c r="NS38" s="113"/>
      <c r="NT38" s="113"/>
      <c r="NU38" s="113"/>
      <c r="NV38" s="113"/>
      <c r="NW38" s="113"/>
      <c r="NX38" s="113"/>
      <c r="NY38" s="113"/>
      <c r="NZ38" s="113"/>
      <c r="OA38" s="113"/>
      <c r="OB38" s="113"/>
      <c r="OC38" s="113"/>
      <c r="OD38" s="113"/>
      <c r="OE38" s="113"/>
      <c r="OF38" s="113"/>
      <c r="OG38" s="113"/>
      <c r="OH38" s="113"/>
      <c r="OI38" s="113"/>
      <c r="OJ38" s="113"/>
      <c r="OK38" s="113"/>
      <c r="OL38" s="113"/>
      <c r="OM38" s="113"/>
      <c r="ON38" s="113"/>
      <c r="OO38" s="113"/>
      <c r="OP38" s="113"/>
      <c r="OQ38" s="113"/>
      <c r="OR38" s="113"/>
      <c r="OS38" s="113"/>
      <c r="OT38" s="113"/>
      <c r="OU38" s="113"/>
      <c r="OV38" s="113"/>
      <c r="OW38" s="113"/>
      <c r="OX38" s="113"/>
      <c r="OY38" s="113"/>
      <c r="OZ38" s="113"/>
      <c r="PA38" s="113"/>
      <c r="PB38" s="113"/>
      <c r="PC38" s="113"/>
      <c r="PD38" s="113"/>
      <c r="PE38" s="113"/>
      <c r="PF38" s="113"/>
      <c r="PG38" s="113"/>
      <c r="PH38" s="113"/>
      <c r="PI38" s="113"/>
      <c r="PJ38" s="113"/>
      <c r="PK38" s="113"/>
      <c r="PL38" s="113"/>
      <c r="PM38" s="113"/>
      <c r="PN38" s="113"/>
      <c r="PO38" s="113"/>
      <c r="PP38" s="113"/>
      <c r="PQ38" s="113"/>
      <c r="PR38" s="113"/>
      <c r="PS38" s="113"/>
      <c r="PT38" s="113"/>
      <c r="PU38" s="113"/>
      <c r="PV38" s="113"/>
      <c r="PW38" s="113"/>
      <c r="PX38" s="113"/>
      <c r="PY38" s="113"/>
      <c r="PZ38" s="113"/>
      <c r="QA38" s="113"/>
      <c r="QB38" s="113"/>
      <c r="QC38" s="113"/>
      <c r="QD38" s="113"/>
      <c r="QE38" s="113"/>
      <c r="QF38" s="113"/>
      <c r="QG38" s="113"/>
      <c r="QH38" s="113"/>
      <c r="QI38" s="113"/>
      <c r="QJ38" s="113"/>
      <c r="QK38" s="113"/>
      <c r="QL38" s="113"/>
      <c r="QM38" s="113"/>
      <c r="QN38" s="113"/>
      <c r="QO38" s="113"/>
      <c r="QP38" s="113"/>
      <c r="QQ38" s="113"/>
      <c r="QR38" s="113"/>
      <c r="QS38" s="113"/>
      <c r="QT38" s="113"/>
      <c r="QU38" s="113"/>
      <c r="QV38" s="113"/>
      <c r="QW38" s="113"/>
      <c r="QX38" s="113"/>
      <c r="QY38" s="113"/>
      <c r="QZ38" s="113"/>
      <c r="RA38" s="113"/>
      <c r="RB38" s="113"/>
      <c r="RC38" s="113"/>
      <c r="RD38" s="113"/>
      <c r="RE38" s="113"/>
      <c r="RF38" s="113"/>
      <c r="RG38" s="113"/>
      <c r="RH38" s="4"/>
      <c r="RI38" s="95">
        <v>-3</v>
      </c>
      <c r="RJ38" s="99">
        <v>4.99E-2</v>
      </c>
      <c r="RK38" s="88">
        <v>0</v>
      </c>
      <c r="RL38" s="2"/>
    </row>
    <row r="39" spans="1:480" ht="12" customHeight="1" thickBot="1">
      <c r="A39" s="311"/>
      <c r="B39" s="330"/>
      <c r="C39" s="331"/>
      <c r="D39" s="333"/>
      <c r="E39" s="55" t="s">
        <v>48</v>
      </c>
      <c r="F39" s="398"/>
      <c r="G39" s="320"/>
      <c r="H39" s="265"/>
      <c r="I39" s="394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  <c r="IT39" s="113"/>
      <c r="IU39" s="113"/>
      <c r="IV39" s="113"/>
      <c r="IW39" s="113"/>
      <c r="IX39" s="113"/>
      <c r="IY39" s="113"/>
      <c r="IZ39" s="113"/>
      <c r="JA39" s="113"/>
      <c r="JB39" s="113"/>
      <c r="JC39" s="113"/>
      <c r="JD39" s="113"/>
      <c r="JE39" s="113"/>
      <c r="JF39" s="113"/>
      <c r="JG39" s="113"/>
      <c r="JH39" s="113"/>
      <c r="JI39" s="113"/>
      <c r="JJ39" s="113"/>
      <c r="JK39" s="113"/>
      <c r="JL39" s="113"/>
      <c r="JM39" s="113"/>
      <c r="JN39" s="113"/>
      <c r="JO39" s="113"/>
      <c r="JP39" s="113"/>
      <c r="JQ39" s="113"/>
      <c r="JR39" s="113"/>
      <c r="JS39" s="113"/>
      <c r="JT39" s="113"/>
      <c r="JU39" s="113"/>
      <c r="JV39" s="113"/>
      <c r="JW39" s="113"/>
      <c r="JX39" s="113"/>
      <c r="JY39" s="113"/>
      <c r="JZ39" s="113"/>
      <c r="KA39" s="113"/>
      <c r="KB39" s="113"/>
      <c r="KC39" s="113"/>
      <c r="KD39" s="113"/>
      <c r="KE39" s="113"/>
      <c r="KF39" s="113"/>
      <c r="KG39" s="113"/>
      <c r="KH39" s="113"/>
      <c r="KI39" s="113"/>
      <c r="KJ39" s="113"/>
      <c r="KK39" s="113"/>
      <c r="KL39" s="113"/>
      <c r="KM39" s="113"/>
      <c r="KN39" s="113"/>
      <c r="KO39" s="113"/>
      <c r="KP39" s="113"/>
      <c r="KQ39" s="113"/>
      <c r="KR39" s="113"/>
      <c r="KS39" s="113"/>
      <c r="KT39" s="113"/>
      <c r="KU39" s="113"/>
      <c r="KV39" s="113"/>
      <c r="KW39" s="113"/>
      <c r="KX39" s="113"/>
      <c r="KY39" s="113"/>
      <c r="KZ39" s="113"/>
      <c r="LA39" s="113"/>
      <c r="LB39" s="113"/>
      <c r="LC39" s="113"/>
      <c r="LD39" s="113"/>
      <c r="LE39" s="113"/>
      <c r="LF39" s="113"/>
      <c r="LG39" s="113"/>
      <c r="LH39" s="113"/>
      <c r="LI39" s="113"/>
      <c r="LJ39" s="113"/>
      <c r="LK39" s="113"/>
      <c r="LL39" s="113"/>
      <c r="LM39" s="113"/>
      <c r="LN39" s="113"/>
      <c r="LO39" s="113"/>
      <c r="LP39" s="113"/>
      <c r="LQ39" s="113"/>
      <c r="LR39" s="113"/>
      <c r="LS39" s="113"/>
      <c r="LT39" s="113"/>
      <c r="LU39" s="113"/>
      <c r="LV39" s="113"/>
      <c r="LW39" s="113"/>
      <c r="LX39" s="113"/>
      <c r="LY39" s="113"/>
      <c r="LZ39" s="113"/>
      <c r="MA39" s="113"/>
      <c r="MB39" s="113"/>
      <c r="MC39" s="113"/>
      <c r="MD39" s="113"/>
      <c r="ME39" s="113"/>
      <c r="MF39" s="113"/>
      <c r="MG39" s="113"/>
      <c r="MH39" s="113"/>
      <c r="MI39" s="113"/>
      <c r="MJ39" s="113"/>
      <c r="MK39" s="113"/>
      <c r="ML39" s="113"/>
      <c r="MM39" s="113"/>
      <c r="MN39" s="113"/>
      <c r="MO39" s="113"/>
      <c r="MP39" s="113"/>
      <c r="MQ39" s="113"/>
      <c r="MR39" s="113"/>
      <c r="MS39" s="113"/>
      <c r="MT39" s="113"/>
      <c r="MU39" s="113"/>
      <c r="MV39" s="113"/>
      <c r="MW39" s="113"/>
      <c r="MX39" s="113"/>
      <c r="MY39" s="113"/>
      <c r="MZ39" s="113"/>
      <c r="NA39" s="113"/>
      <c r="NB39" s="113"/>
      <c r="NC39" s="113"/>
      <c r="ND39" s="113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3"/>
      <c r="NS39" s="113"/>
      <c r="NT39" s="113"/>
      <c r="NU39" s="113"/>
      <c r="NV39" s="113"/>
      <c r="NW39" s="113"/>
      <c r="NX39" s="113"/>
      <c r="NY39" s="113"/>
      <c r="NZ39" s="113"/>
      <c r="OA39" s="113"/>
      <c r="OB39" s="113"/>
      <c r="OC39" s="113"/>
      <c r="OD39" s="113"/>
      <c r="OE39" s="113"/>
      <c r="OF39" s="113"/>
      <c r="OG39" s="113"/>
      <c r="OH39" s="113"/>
      <c r="OI39" s="113"/>
      <c r="OJ39" s="113"/>
      <c r="OK39" s="113"/>
      <c r="OL39" s="113"/>
      <c r="OM39" s="113"/>
      <c r="ON39" s="113"/>
      <c r="OO39" s="113"/>
      <c r="OP39" s="113"/>
      <c r="OQ39" s="113"/>
      <c r="OR39" s="113"/>
      <c r="OS39" s="113"/>
      <c r="OT39" s="113"/>
      <c r="OU39" s="113"/>
      <c r="OV39" s="113"/>
      <c r="OW39" s="113"/>
      <c r="OX39" s="113"/>
      <c r="OY39" s="113"/>
      <c r="OZ39" s="113"/>
      <c r="PA39" s="113"/>
      <c r="PB39" s="113"/>
      <c r="PC39" s="113"/>
      <c r="PD39" s="113"/>
      <c r="PE39" s="113"/>
      <c r="PF39" s="113"/>
      <c r="PG39" s="113"/>
      <c r="PH39" s="113"/>
      <c r="PI39" s="113"/>
      <c r="PJ39" s="113"/>
      <c r="PK39" s="113"/>
      <c r="PL39" s="113"/>
      <c r="PM39" s="113"/>
      <c r="PN39" s="113"/>
      <c r="PO39" s="113"/>
      <c r="PP39" s="113"/>
      <c r="PQ39" s="113"/>
      <c r="PR39" s="113"/>
      <c r="PS39" s="113"/>
      <c r="PT39" s="113"/>
      <c r="PU39" s="113"/>
      <c r="PV39" s="113"/>
      <c r="PW39" s="113"/>
      <c r="PX39" s="113"/>
      <c r="PY39" s="113"/>
      <c r="PZ39" s="113"/>
      <c r="QA39" s="113"/>
      <c r="QB39" s="113"/>
      <c r="QC39" s="113"/>
      <c r="QD39" s="113"/>
      <c r="QE39" s="113"/>
      <c r="QF39" s="113"/>
      <c r="QG39" s="113"/>
      <c r="QH39" s="113"/>
      <c r="QI39" s="113"/>
      <c r="QJ39" s="113"/>
      <c r="QK39" s="113"/>
      <c r="QL39" s="113"/>
      <c r="QM39" s="113"/>
      <c r="QN39" s="113"/>
      <c r="QO39" s="113"/>
      <c r="QP39" s="113"/>
      <c r="QQ39" s="113"/>
      <c r="QR39" s="113"/>
      <c r="QS39" s="113"/>
      <c r="QT39" s="113"/>
      <c r="QU39" s="113"/>
      <c r="QV39" s="113"/>
      <c r="QW39" s="113"/>
      <c r="QX39" s="113"/>
      <c r="QY39" s="113"/>
      <c r="QZ39" s="113"/>
      <c r="RA39" s="113"/>
      <c r="RB39" s="113"/>
      <c r="RC39" s="113"/>
      <c r="RD39" s="113"/>
      <c r="RE39" s="113"/>
      <c r="RF39" s="113"/>
      <c r="RG39" s="113"/>
      <c r="RH39" s="4"/>
      <c r="RI39" s="100">
        <v>0.05</v>
      </c>
      <c r="RJ39" s="101">
        <v>6.9900000000000004E-2</v>
      </c>
      <c r="RK39" s="91">
        <v>1</v>
      </c>
      <c r="RL39" s="2"/>
    </row>
    <row r="40" spans="1:480" ht="12" customHeight="1" thickBot="1">
      <c r="A40" s="311"/>
      <c r="B40" s="37" t="s">
        <v>202</v>
      </c>
      <c r="C40" s="213">
        <v>0.46</v>
      </c>
      <c r="D40" s="106"/>
      <c r="E40" s="54" t="s">
        <v>58</v>
      </c>
      <c r="F40" s="398"/>
      <c r="G40" s="320"/>
      <c r="H40" s="265"/>
      <c r="I40" s="394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  <c r="IL40" s="113"/>
      <c r="IM40" s="113"/>
      <c r="IN40" s="113"/>
      <c r="IO40" s="113"/>
      <c r="IP40" s="113"/>
      <c r="IQ40" s="113"/>
      <c r="IR40" s="113"/>
      <c r="IS40" s="113"/>
      <c r="IT40" s="113"/>
      <c r="IU40" s="113"/>
      <c r="IV40" s="113"/>
      <c r="IW40" s="113"/>
      <c r="IX40" s="113"/>
      <c r="IY40" s="113"/>
      <c r="IZ40" s="113"/>
      <c r="JA40" s="113"/>
      <c r="JB40" s="113"/>
      <c r="JC40" s="113"/>
      <c r="JD40" s="113"/>
      <c r="JE40" s="113"/>
      <c r="JF40" s="113"/>
      <c r="JG40" s="113"/>
      <c r="JH40" s="113"/>
      <c r="JI40" s="113"/>
      <c r="JJ40" s="113"/>
      <c r="JK40" s="113"/>
      <c r="JL40" s="113"/>
      <c r="JM40" s="113"/>
      <c r="JN40" s="113"/>
      <c r="JO40" s="113"/>
      <c r="JP40" s="113"/>
      <c r="JQ40" s="113"/>
      <c r="JR40" s="113"/>
      <c r="JS40" s="113"/>
      <c r="JT40" s="113"/>
      <c r="JU40" s="113"/>
      <c r="JV40" s="113"/>
      <c r="JW40" s="113"/>
      <c r="JX40" s="113"/>
      <c r="JY40" s="113"/>
      <c r="JZ40" s="113"/>
      <c r="KA40" s="113"/>
      <c r="KB40" s="113"/>
      <c r="KC40" s="113"/>
      <c r="KD40" s="113"/>
      <c r="KE40" s="113"/>
      <c r="KF40" s="113"/>
      <c r="KG40" s="113"/>
      <c r="KH40" s="113"/>
      <c r="KI40" s="113"/>
      <c r="KJ40" s="113"/>
      <c r="KK40" s="113"/>
      <c r="KL40" s="113"/>
      <c r="KM40" s="113"/>
      <c r="KN40" s="113"/>
      <c r="KO40" s="113"/>
      <c r="KP40" s="113"/>
      <c r="KQ40" s="113"/>
      <c r="KR40" s="113"/>
      <c r="KS40" s="113"/>
      <c r="KT40" s="113"/>
      <c r="KU40" s="113"/>
      <c r="KV40" s="113"/>
      <c r="KW40" s="113"/>
      <c r="KX40" s="113"/>
      <c r="KY40" s="113"/>
      <c r="KZ40" s="113"/>
      <c r="LA40" s="113"/>
      <c r="LB40" s="113"/>
      <c r="LC40" s="113"/>
      <c r="LD40" s="113"/>
      <c r="LE40" s="113"/>
      <c r="LF40" s="113"/>
      <c r="LG40" s="113"/>
      <c r="LH40" s="113"/>
      <c r="LI40" s="113"/>
      <c r="LJ40" s="113"/>
      <c r="LK40" s="113"/>
      <c r="LL40" s="113"/>
      <c r="LM40" s="113"/>
      <c r="LN40" s="113"/>
      <c r="LO40" s="113"/>
      <c r="LP40" s="113"/>
      <c r="LQ40" s="113"/>
      <c r="LR40" s="113"/>
      <c r="LS40" s="113"/>
      <c r="LT40" s="113"/>
      <c r="LU40" s="113"/>
      <c r="LV40" s="113"/>
      <c r="LW40" s="113"/>
      <c r="LX40" s="113"/>
      <c r="LY40" s="113"/>
      <c r="LZ40" s="113"/>
      <c r="MA40" s="113"/>
      <c r="MB40" s="113"/>
      <c r="MC40" s="113"/>
      <c r="MD40" s="113"/>
      <c r="ME40" s="113"/>
      <c r="MF40" s="113"/>
      <c r="MG40" s="113"/>
      <c r="MH40" s="113"/>
      <c r="MI40" s="113"/>
      <c r="MJ40" s="113"/>
      <c r="MK40" s="113"/>
      <c r="ML40" s="113"/>
      <c r="MM40" s="113"/>
      <c r="MN40" s="113"/>
      <c r="MO40" s="113"/>
      <c r="MP40" s="113"/>
      <c r="MQ40" s="113"/>
      <c r="MR40" s="113"/>
      <c r="MS40" s="113"/>
      <c r="MT40" s="113"/>
      <c r="MU40" s="113"/>
      <c r="MV40" s="113"/>
      <c r="MW40" s="113"/>
      <c r="MX40" s="113"/>
      <c r="MY40" s="113"/>
      <c r="MZ40" s="113"/>
      <c r="NA40" s="113"/>
      <c r="NB40" s="113"/>
      <c r="NC40" s="113"/>
      <c r="ND40" s="113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3"/>
      <c r="NS40" s="113"/>
      <c r="NT40" s="113"/>
      <c r="NU40" s="113"/>
      <c r="NV40" s="113"/>
      <c r="NW40" s="113"/>
      <c r="NX40" s="113"/>
      <c r="NY40" s="113"/>
      <c r="NZ40" s="113"/>
      <c r="OA40" s="113"/>
      <c r="OB40" s="113"/>
      <c r="OC40" s="113"/>
      <c r="OD40" s="113"/>
      <c r="OE40" s="113"/>
      <c r="OF40" s="113"/>
      <c r="OG40" s="113"/>
      <c r="OH40" s="113"/>
      <c r="OI40" s="113"/>
      <c r="OJ40" s="113"/>
      <c r="OK40" s="113"/>
      <c r="OL40" s="113"/>
      <c r="OM40" s="113"/>
      <c r="ON40" s="113"/>
      <c r="OO40" s="113"/>
      <c r="OP40" s="113"/>
      <c r="OQ40" s="113"/>
      <c r="OR40" s="113"/>
      <c r="OS40" s="113"/>
      <c r="OT40" s="113"/>
      <c r="OU40" s="113"/>
      <c r="OV40" s="113"/>
      <c r="OW40" s="113"/>
      <c r="OX40" s="113"/>
      <c r="OY40" s="113"/>
      <c r="OZ40" s="113"/>
      <c r="PA40" s="113"/>
      <c r="PB40" s="113"/>
      <c r="PC40" s="113"/>
      <c r="PD40" s="113"/>
      <c r="PE40" s="113"/>
      <c r="PF40" s="113"/>
      <c r="PG40" s="113"/>
      <c r="PH40" s="113"/>
      <c r="PI40" s="113"/>
      <c r="PJ40" s="113"/>
      <c r="PK40" s="113"/>
      <c r="PL40" s="113"/>
      <c r="PM40" s="113"/>
      <c r="PN40" s="113"/>
      <c r="PO40" s="113"/>
      <c r="PP40" s="113"/>
      <c r="PQ40" s="113"/>
      <c r="PR40" s="113"/>
      <c r="PS40" s="113"/>
      <c r="PT40" s="113"/>
      <c r="PU40" s="113"/>
      <c r="PV40" s="113"/>
      <c r="PW40" s="113"/>
      <c r="PX40" s="113"/>
      <c r="PY40" s="113"/>
      <c r="PZ40" s="113"/>
      <c r="QA40" s="113"/>
      <c r="QB40" s="113"/>
      <c r="QC40" s="113"/>
      <c r="QD40" s="113"/>
      <c r="QE40" s="113"/>
      <c r="QF40" s="113"/>
      <c r="QG40" s="113"/>
      <c r="QH40" s="113"/>
      <c r="QI40" s="113"/>
      <c r="QJ40" s="113"/>
      <c r="QK40" s="113"/>
      <c r="QL40" s="113"/>
      <c r="QM40" s="113"/>
      <c r="QN40" s="113"/>
      <c r="QO40" s="113"/>
      <c r="QP40" s="113"/>
      <c r="QQ40" s="113"/>
      <c r="QR40" s="113"/>
      <c r="QS40" s="113"/>
      <c r="QT40" s="113"/>
      <c r="QU40" s="113"/>
      <c r="QV40" s="113"/>
      <c r="QW40" s="113"/>
      <c r="QX40" s="113"/>
      <c r="QY40" s="113"/>
      <c r="QZ40" s="113"/>
      <c r="RA40" s="113"/>
      <c r="RB40" s="113"/>
      <c r="RC40" s="113"/>
      <c r="RD40" s="113"/>
      <c r="RE40" s="113"/>
      <c r="RF40" s="113"/>
      <c r="RG40" s="113"/>
      <c r="RH40" s="4"/>
      <c r="RI40" s="100">
        <v>7.0000000000000007E-2</v>
      </c>
      <c r="RJ40" s="101">
        <v>9.9900000000000003E-2</v>
      </c>
      <c r="RK40" s="91">
        <v>2</v>
      </c>
      <c r="RL40" s="2"/>
    </row>
    <row r="41" spans="1:480" ht="12" customHeight="1" thickBot="1">
      <c r="A41" s="311"/>
      <c r="B41" s="37" t="s">
        <v>203</v>
      </c>
      <c r="C41" s="213">
        <v>0.79</v>
      </c>
      <c r="D41" s="109">
        <f>(C41-C40)/C41</f>
        <v>0.41772151898734178</v>
      </c>
      <c r="E41" s="56" t="s">
        <v>59</v>
      </c>
      <c r="F41" s="398"/>
      <c r="G41" s="320"/>
      <c r="H41" s="265"/>
      <c r="I41" s="394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  <c r="IV41" s="113"/>
      <c r="IW41" s="113"/>
      <c r="IX41" s="113"/>
      <c r="IY41" s="113"/>
      <c r="IZ41" s="113"/>
      <c r="JA41" s="113"/>
      <c r="JB41" s="113"/>
      <c r="JC41" s="113"/>
      <c r="JD41" s="113"/>
      <c r="JE41" s="113"/>
      <c r="JF41" s="113"/>
      <c r="JG41" s="113"/>
      <c r="JH41" s="113"/>
      <c r="JI41" s="113"/>
      <c r="JJ41" s="113"/>
      <c r="JK41" s="113"/>
      <c r="JL41" s="113"/>
      <c r="JM41" s="113"/>
      <c r="JN41" s="113"/>
      <c r="JO41" s="113"/>
      <c r="JP41" s="113"/>
      <c r="JQ41" s="113"/>
      <c r="JR41" s="113"/>
      <c r="JS41" s="113"/>
      <c r="JT41" s="113"/>
      <c r="JU41" s="113"/>
      <c r="JV41" s="113"/>
      <c r="JW41" s="113"/>
      <c r="JX41" s="113"/>
      <c r="JY41" s="113"/>
      <c r="JZ41" s="113"/>
      <c r="KA41" s="113"/>
      <c r="KB41" s="113"/>
      <c r="KC41" s="113"/>
      <c r="KD41" s="113"/>
      <c r="KE41" s="113"/>
      <c r="KF41" s="113"/>
      <c r="KG41" s="113"/>
      <c r="KH41" s="113"/>
      <c r="KI41" s="113"/>
      <c r="KJ41" s="113"/>
      <c r="KK41" s="113"/>
      <c r="KL41" s="113"/>
      <c r="KM41" s="113"/>
      <c r="KN41" s="113"/>
      <c r="KO41" s="113"/>
      <c r="KP41" s="113"/>
      <c r="KQ41" s="113"/>
      <c r="KR41" s="113"/>
      <c r="KS41" s="113"/>
      <c r="KT41" s="113"/>
      <c r="KU41" s="113"/>
      <c r="KV41" s="113"/>
      <c r="KW41" s="113"/>
      <c r="KX41" s="113"/>
      <c r="KY41" s="113"/>
      <c r="KZ41" s="113"/>
      <c r="LA41" s="113"/>
      <c r="LB41" s="113"/>
      <c r="LC41" s="113"/>
      <c r="LD41" s="113"/>
      <c r="LE41" s="113"/>
      <c r="LF41" s="113"/>
      <c r="LG41" s="113"/>
      <c r="LH41" s="113"/>
      <c r="LI41" s="113"/>
      <c r="LJ41" s="113"/>
      <c r="LK41" s="113"/>
      <c r="LL41" s="113"/>
      <c r="LM41" s="113"/>
      <c r="LN41" s="113"/>
      <c r="LO41" s="113"/>
      <c r="LP41" s="113"/>
      <c r="LQ41" s="113"/>
      <c r="LR41" s="113"/>
      <c r="LS41" s="113"/>
      <c r="LT41" s="113"/>
      <c r="LU41" s="113"/>
      <c r="LV41" s="113"/>
      <c r="LW41" s="113"/>
      <c r="LX41" s="113"/>
      <c r="LY41" s="113"/>
      <c r="LZ41" s="113"/>
      <c r="MA41" s="113"/>
      <c r="MB41" s="113"/>
      <c r="MC41" s="113"/>
      <c r="MD41" s="113"/>
      <c r="ME41" s="113"/>
      <c r="MF41" s="113"/>
      <c r="MG41" s="113"/>
      <c r="MH41" s="113"/>
      <c r="MI41" s="113"/>
      <c r="MJ41" s="113"/>
      <c r="MK41" s="113"/>
      <c r="ML41" s="113"/>
      <c r="MM41" s="113"/>
      <c r="MN41" s="113"/>
      <c r="MO41" s="113"/>
      <c r="MP41" s="113"/>
      <c r="MQ41" s="113"/>
      <c r="MR41" s="113"/>
      <c r="MS41" s="113"/>
      <c r="MT41" s="113"/>
      <c r="MU41" s="113"/>
      <c r="MV41" s="113"/>
      <c r="MW41" s="113"/>
      <c r="MX41" s="113"/>
      <c r="MY41" s="113"/>
      <c r="MZ41" s="113"/>
      <c r="NA41" s="113"/>
      <c r="NB41" s="113"/>
      <c r="NC41" s="113"/>
      <c r="ND41" s="113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3"/>
      <c r="NS41" s="113"/>
      <c r="NT41" s="113"/>
      <c r="NU41" s="113"/>
      <c r="NV41" s="113"/>
      <c r="NW41" s="113"/>
      <c r="NX41" s="113"/>
      <c r="NY41" s="113"/>
      <c r="NZ41" s="113"/>
      <c r="OA41" s="113"/>
      <c r="OB41" s="113"/>
      <c r="OC41" s="113"/>
      <c r="OD41" s="113"/>
      <c r="OE41" s="113"/>
      <c r="OF41" s="113"/>
      <c r="OG41" s="113"/>
      <c r="OH41" s="113"/>
      <c r="OI41" s="113"/>
      <c r="OJ41" s="113"/>
      <c r="OK41" s="113"/>
      <c r="OL41" s="113"/>
      <c r="OM41" s="113"/>
      <c r="ON41" s="113"/>
      <c r="OO41" s="113"/>
      <c r="OP41" s="113"/>
      <c r="OQ41" s="113"/>
      <c r="OR41" s="113"/>
      <c r="OS41" s="113"/>
      <c r="OT41" s="113"/>
      <c r="OU41" s="113"/>
      <c r="OV41" s="113"/>
      <c r="OW41" s="113"/>
      <c r="OX41" s="113"/>
      <c r="OY41" s="113"/>
      <c r="OZ41" s="113"/>
      <c r="PA41" s="113"/>
      <c r="PB41" s="113"/>
      <c r="PC41" s="113"/>
      <c r="PD41" s="113"/>
      <c r="PE41" s="113"/>
      <c r="PF41" s="113"/>
      <c r="PG41" s="113"/>
      <c r="PH41" s="113"/>
      <c r="PI41" s="113"/>
      <c r="PJ41" s="113"/>
      <c r="PK41" s="113"/>
      <c r="PL41" s="113"/>
      <c r="PM41" s="113"/>
      <c r="PN41" s="113"/>
      <c r="PO41" s="113"/>
      <c r="PP41" s="113"/>
      <c r="PQ41" s="113"/>
      <c r="PR41" s="113"/>
      <c r="PS41" s="113"/>
      <c r="PT41" s="113"/>
      <c r="PU41" s="113"/>
      <c r="PV41" s="113"/>
      <c r="PW41" s="113"/>
      <c r="PX41" s="113"/>
      <c r="PY41" s="113"/>
      <c r="PZ41" s="113"/>
      <c r="QA41" s="113"/>
      <c r="QB41" s="113"/>
      <c r="QC41" s="113"/>
      <c r="QD41" s="113"/>
      <c r="QE41" s="113"/>
      <c r="QF41" s="113"/>
      <c r="QG41" s="113"/>
      <c r="QH41" s="113"/>
      <c r="QI41" s="113"/>
      <c r="QJ41" s="113"/>
      <c r="QK41" s="113"/>
      <c r="QL41" s="113"/>
      <c r="QM41" s="113"/>
      <c r="QN41" s="113"/>
      <c r="QO41" s="113"/>
      <c r="QP41" s="113"/>
      <c r="QQ41" s="113"/>
      <c r="QR41" s="113"/>
      <c r="QS41" s="113"/>
      <c r="QT41" s="113"/>
      <c r="QU41" s="113"/>
      <c r="QV41" s="113"/>
      <c r="QW41" s="113"/>
      <c r="QX41" s="113"/>
      <c r="QY41" s="113"/>
      <c r="QZ41" s="113"/>
      <c r="RA41" s="113"/>
      <c r="RB41" s="113"/>
      <c r="RC41" s="113"/>
      <c r="RD41" s="113"/>
      <c r="RE41" s="113"/>
      <c r="RF41" s="113"/>
      <c r="RG41" s="113"/>
      <c r="RH41" s="4"/>
      <c r="RI41" s="100">
        <v>0.1</v>
      </c>
      <c r="RJ41" s="100">
        <v>1</v>
      </c>
      <c r="RK41" s="91">
        <v>3</v>
      </c>
      <c r="RL41" s="2"/>
    </row>
    <row r="42" spans="1:480" ht="12" customHeight="1" thickBot="1">
      <c r="A42" s="311"/>
      <c r="B42" s="37" t="s">
        <v>204</v>
      </c>
      <c r="C42" s="213">
        <v>0.89</v>
      </c>
      <c r="D42" s="109">
        <f>(C42-C41)/C42</f>
        <v>0.11235955056179772</v>
      </c>
      <c r="E42" s="54" t="s">
        <v>60</v>
      </c>
      <c r="F42" s="398"/>
      <c r="G42" s="320"/>
      <c r="H42" s="265"/>
      <c r="I42" s="394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  <c r="IU42" s="113"/>
      <c r="IV42" s="113"/>
      <c r="IW42" s="113"/>
      <c r="IX42" s="113"/>
      <c r="IY42" s="113"/>
      <c r="IZ42" s="113"/>
      <c r="JA42" s="113"/>
      <c r="JB42" s="113"/>
      <c r="JC42" s="113"/>
      <c r="JD42" s="113"/>
      <c r="JE42" s="113"/>
      <c r="JF42" s="113"/>
      <c r="JG42" s="113"/>
      <c r="JH42" s="113"/>
      <c r="JI42" s="113"/>
      <c r="JJ42" s="113"/>
      <c r="JK42" s="113"/>
      <c r="JL42" s="113"/>
      <c r="JM42" s="113"/>
      <c r="JN42" s="113"/>
      <c r="JO42" s="113"/>
      <c r="JP42" s="113"/>
      <c r="JQ42" s="113"/>
      <c r="JR42" s="113"/>
      <c r="JS42" s="113"/>
      <c r="JT42" s="113"/>
      <c r="JU42" s="113"/>
      <c r="JV42" s="113"/>
      <c r="JW42" s="113"/>
      <c r="JX42" s="113"/>
      <c r="JY42" s="113"/>
      <c r="JZ42" s="113"/>
      <c r="KA42" s="113"/>
      <c r="KB42" s="113"/>
      <c r="KC42" s="113"/>
      <c r="KD42" s="113"/>
      <c r="KE42" s="113"/>
      <c r="KF42" s="113"/>
      <c r="KG42" s="113"/>
      <c r="KH42" s="113"/>
      <c r="KI42" s="113"/>
      <c r="KJ42" s="113"/>
      <c r="KK42" s="113"/>
      <c r="KL42" s="113"/>
      <c r="KM42" s="113"/>
      <c r="KN42" s="113"/>
      <c r="KO42" s="113"/>
      <c r="KP42" s="113"/>
      <c r="KQ42" s="113"/>
      <c r="KR42" s="113"/>
      <c r="KS42" s="113"/>
      <c r="KT42" s="113"/>
      <c r="KU42" s="113"/>
      <c r="KV42" s="113"/>
      <c r="KW42" s="113"/>
      <c r="KX42" s="113"/>
      <c r="KY42" s="113"/>
      <c r="KZ42" s="113"/>
      <c r="LA42" s="113"/>
      <c r="LB42" s="113"/>
      <c r="LC42" s="113"/>
      <c r="LD42" s="113"/>
      <c r="LE42" s="113"/>
      <c r="LF42" s="113"/>
      <c r="LG42" s="113"/>
      <c r="LH42" s="113"/>
      <c r="LI42" s="113"/>
      <c r="LJ42" s="113"/>
      <c r="LK42" s="113"/>
      <c r="LL42" s="113"/>
      <c r="LM42" s="113"/>
      <c r="LN42" s="113"/>
      <c r="LO42" s="113"/>
      <c r="LP42" s="113"/>
      <c r="LQ42" s="113"/>
      <c r="LR42" s="113"/>
      <c r="LS42" s="113"/>
      <c r="LT42" s="113"/>
      <c r="LU42" s="113"/>
      <c r="LV42" s="113"/>
      <c r="LW42" s="113"/>
      <c r="LX42" s="113"/>
      <c r="LY42" s="113"/>
      <c r="LZ42" s="113"/>
      <c r="MA42" s="113"/>
      <c r="MB42" s="113"/>
      <c r="MC42" s="113"/>
      <c r="MD42" s="113"/>
      <c r="ME42" s="113"/>
      <c r="MF42" s="113"/>
      <c r="MG42" s="113"/>
      <c r="MH42" s="113"/>
      <c r="MI42" s="113"/>
      <c r="MJ42" s="113"/>
      <c r="MK42" s="113"/>
      <c r="ML42" s="113"/>
      <c r="MM42" s="113"/>
      <c r="MN42" s="113"/>
      <c r="MO42" s="113"/>
      <c r="MP42" s="113"/>
      <c r="MQ42" s="113"/>
      <c r="MR42" s="113"/>
      <c r="MS42" s="113"/>
      <c r="MT42" s="113"/>
      <c r="MU42" s="113"/>
      <c r="MV42" s="113"/>
      <c r="MW42" s="113"/>
      <c r="MX42" s="113"/>
      <c r="MY42" s="113"/>
      <c r="MZ42" s="113"/>
      <c r="NA42" s="113"/>
      <c r="NB42" s="113"/>
      <c r="NC42" s="113"/>
      <c r="ND42" s="113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3"/>
      <c r="NS42" s="113"/>
      <c r="NT42" s="113"/>
      <c r="NU42" s="113"/>
      <c r="NV42" s="113"/>
      <c r="NW42" s="113"/>
      <c r="NX42" s="113"/>
      <c r="NY42" s="113"/>
      <c r="NZ42" s="113"/>
      <c r="OA42" s="113"/>
      <c r="OB42" s="113"/>
      <c r="OC42" s="113"/>
      <c r="OD42" s="113"/>
      <c r="OE42" s="113"/>
      <c r="OF42" s="113"/>
      <c r="OG42" s="113"/>
      <c r="OH42" s="113"/>
      <c r="OI42" s="113"/>
      <c r="OJ42" s="113"/>
      <c r="OK42" s="113"/>
      <c r="OL42" s="113"/>
      <c r="OM42" s="113"/>
      <c r="ON42" s="113"/>
      <c r="OO42" s="113"/>
      <c r="OP42" s="113"/>
      <c r="OQ42" s="113"/>
      <c r="OR42" s="113"/>
      <c r="OS42" s="113"/>
      <c r="OT42" s="113"/>
      <c r="OU42" s="113"/>
      <c r="OV42" s="113"/>
      <c r="OW42" s="113"/>
      <c r="OX42" s="113"/>
      <c r="OY42" s="113"/>
      <c r="OZ42" s="113"/>
      <c r="PA42" s="113"/>
      <c r="PB42" s="113"/>
      <c r="PC42" s="113"/>
      <c r="PD42" s="113"/>
      <c r="PE42" s="113"/>
      <c r="PF42" s="113"/>
      <c r="PG42" s="113"/>
      <c r="PH42" s="113"/>
      <c r="PI42" s="113"/>
      <c r="PJ42" s="113"/>
      <c r="PK42" s="113"/>
      <c r="PL42" s="113"/>
      <c r="PM42" s="113"/>
      <c r="PN42" s="113"/>
      <c r="PO42" s="113"/>
      <c r="PP42" s="113"/>
      <c r="PQ42" s="113"/>
      <c r="PR42" s="113"/>
      <c r="PS42" s="113"/>
      <c r="PT42" s="113"/>
      <c r="PU42" s="113"/>
      <c r="PV42" s="113"/>
      <c r="PW42" s="113"/>
      <c r="PX42" s="113"/>
      <c r="PY42" s="113"/>
      <c r="PZ42" s="113"/>
      <c r="QA42" s="113"/>
      <c r="QB42" s="113"/>
      <c r="QC42" s="113"/>
      <c r="QD42" s="113"/>
      <c r="QE42" s="113"/>
      <c r="QF42" s="113"/>
      <c r="QG42" s="113"/>
      <c r="QH42" s="113"/>
      <c r="QI42" s="113"/>
      <c r="QJ42" s="113"/>
      <c r="QK42" s="113"/>
      <c r="QL42" s="113"/>
      <c r="QM42" s="113"/>
      <c r="QN42" s="113"/>
      <c r="QO42" s="113"/>
      <c r="QP42" s="113"/>
      <c r="QQ42" s="113"/>
      <c r="QR42" s="113"/>
      <c r="QS42" s="113"/>
      <c r="QT42" s="113"/>
      <c r="QU42" s="113"/>
      <c r="QV42" s="113"/>
      <c r="QW42" s="113"/>
      <c r="QX42" s="113"/>
      <c r="QY42" s="113"/>
      <c r="QZ42" s="113"/>
      <c r="RA42" s="113"/>
      <c r="RB42" s="113"/>
      <c r="RC42" s="113"/>
      <c r="RD42" s="113"/>
      <c r="RE42" s="113"/>
      <c r="RF42" s="113"/>
      <c r="RG42" s="113"/>
      <c r="RH42" s="4"/>
      <c r="RI42" s="4"/>
      <c r="RJ42" s="4"/>
      <c r="RK42" s="4"/>
      <c r="RL42" s="2"/>
    </row>
    <row r="43" spans="1:480" ht="12" customHeight="1" thickBot="1">
      <c r="A43" s="311"/>
      <c r="B43" s="85" t="s">
        <v>50</v>
      </c>
      <c r="C43" s="156">
        <f>(C40+C41+C42)/3</f>
        <v>0.71333333333333337</v>
      </c>
      <c r="D43" s="110">
        <f>(D41+D42)/2</f>
        <v>0.26504053477456974</v>
      </c>
      <c r="E43" s="62" t="s">
        <v>61</v>
      </c>
      <c r="F43" s="398"/>
      <c r="G43" s="320"/>
      <c r="H43" s="265"/>
      <c r="I43" s="394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  <c r="GK43" s="113"/>
      <c r="GL43" s="113"/>
      <c r="GM43" s="113"/>
      <c r="GN43" s="113"/>
      <c r="GO43" s="113"/>
      <c r="GP43" s="113"/>
      <c r="GQ43" s="113"/>
      <c r="GR43" s="113"/>
      <c r="GS43" s="113"/>
      <c r="GT43" s="113"/>
      <c r="GU43" s="113"/>
      <c r="GV43" s="113"/>
      <c r="GW43" s="113"/>
      <c r="GX43" s="113"/>
      <c r="GY43" s="113"/>
      <c r="GZ43" s="113"/>
      <c r="HA43" s="113"/>
      <c r="HB43" s="113"/>
      <c r="HC43" s="113"/>
      <c r="HD43" s="113"/>
      <c r="HE43" s="113"/>
      <c r="HF43" s="113"/>
      <c r="HG43" s="113"/>
      <c r="HH43" s="113"/>
      <c r="HI43" s="113"/>
      <c r="HJ43" s="113"/>
      <c r="HK43" s="113"/>
      <c r="HL43" s="113"/>
      <c r="HM43" s="113"/>
      <c r="HN43" s="113"/>
      <c r="HO43" s="113"/>
      <c r="HP43" s="113"/>
      <c r="HQ43" s="113"/>
      <c r="HR43" s="113"/>
      <c r="HS43" s="113"/>
      <c r="HT43" s="113"/>
      <c r="HU43" s="113"/>
      <c r="HV43" s="113"/>
      <c r="HW43" s="113"/>
      <c r="HX43" s="113"/>
      <c r="HY43" s="113"/>
      <c r="HZ43" s="113"/>
      <c r="IA43" s="113"/>
      <c r="IB43" s="113"/>
      <c r="IC43" s="113"/>
      <c r="ID43" s="113"/>
      <c r="IE43" s="113"/>
      <c r="IF43" s="113"/>
      <c r="IG43" s="113"/>
      <c r="IH43" s="113"/>
      <c r="II43" s="113"/>
      <c r="IJ43" s="113"/>
      <c r="IK43" s="113"/>
      <c r="IL43" s="113"/>
      <c r="IM43" s="113"/>
      <c r="IN43" s="113"/>
      <c r="IO43" s="113"/>
      <c r="IP43" s="113"/>
      <c r="IQ43" s="113"/>
      <c r="IR43" s="113"/>
      <c r="IS43" s="113"/>
      <c r="IT43" s="113"/>
      <c r="IU43" s="113"/>
      <c r="IV43" s="113"/>
      <c r="IW43" s="113"/>
      <c r="IX43" s="113"/>
      <c r="IY43" s="113"/>
      <c r="IZ43" s="113"/>
      <c r="JA43" s="113"/>
      <c r="JB43" s="113"/>
      <c r="JC43" s="113"/>
      <c r="JD43" s="113"/>
      <c r="JE43" s="113"/>
      <c r="JF43" s="113"/>
      <c r="JG43" s="113"/>
      <c r="JH43" s="113"/>
      <c r="JI43" s="113"/>
      <c r="JJ43" s="113"/>
      <c r="JK43" s="113"/>
      <c r="JL43" s="113"/>
      <c r="JM43" s="113"/>
      <c r="JN43" s="113"/>
      <c r="JO43" s="113"/>
      <c r="JP43" s="113"/>
      <c r="JQ43" s="113"/>
      <c r="JR43" s="113"/>
      <c r="JS43" s="113"/>
      <c r="JT43" s="113"/>
      <c r="JU43" s="113"/>
      <c r="JV43" s="113"/>
      <c r="JW43" s="113"/>
      <c r="JX43" s="113"/>
      <c r="JY43" s="113"/>
      <c r="JZ43" s="113"/>
      <c r="KA43" s="113"/>
      <c r="KB43" s="113"/>
      <c r="KC43" s="113"/>
      <c r="KD43" s="113"/>
      <c r="KE43" s="113"/>
      <c r="KF43" s="113"/>
      <c r="KG43" s="113"/>
      <c r="KH43" s="113"/>
      <c r="KI43" s="113"/>
      <c r="KJ43" s="113"/>
      <c r="KK43" s="113"/>
      <c r="KL43" s="113"/>
      <c r="KM43" s="113"/>
      <c r="KN43" s="113"/>
      <c r="KO43" s="113"/>
      <c r="KP43" s="113"/>
      <c r="KQ43" s="113"/>
      <c r="KR43" s="113"/>
      <c r="KS43" s="113"/>
      <c r="KT43" s="113"/>
      <c r="KU43" s="113"/>
      <c r="KV43" s="113"/>
      <c r="KW43" s="113"/>
      <c r="KX43" s="113"/>
      <c r="KY43" s="113"/>
      <c r="KZ43" s="113"/>
      <c r="LA43" s="113"/>
      <c r="LB43" s="113"/>
      <c r="LC43" s="113"/>
      <c r="LD43" s="113"/>
      <c r="LE43" s="113"/>
      <c r="LF43" s="113"/>
      <c r="LG43" s="113"/>
      <c r="LH43" s="113"/>
      <c r="LI43" s="113"/>
      <c r="LJ43" s="113"/>
      <c r="LK43" s="113"/>
      <c r="LL43" s="113"/>
      <c r="LM43" s="113"/>
      <c r="LN43" s="113"/>
      <c r="LO43" s="113"/>
      <c r="LP43" s="113"/>
      <c r="LQ43" s="113"/>
      <c r="LR43" s="113"/>
      <c r="LS43" s="113"/>
      <c r="LT43" s="113"/>
      <c r="LU43" s="113"/>
      <c r="LV43" s="113"/>
      <c r="LW43" s="113"/>
      <c r="LX43" s="113"/>
      <c r="LY43" s="113"/>
      <c r="LZ43" s="113"/>
      <c r="MA43" s="113"/>
      <c r="MB43" s="113"/>
      <c r="MC43" s="113"/>
      <c r="MD43" s="113"/>
      <c r="ME43" s="113"/>
      <c r="MF43" s="113"/>
      <c r="MG43" s="113"/>
      <c r="MH43" s="113"/>
      <c r="MI43" s="113"/>
      <c r="MJ43" s="113"/>
      <c r="MK43" s="113"/>
      <c r="ML43" s="113"/>
      <c r="MM43" s="113"/>
      <c r="MN43" s="113"/>
      <c r="MO43" s="113"/>
      <c r="MP43" s="113"/>
      <c r="MQ43" s="113"/>
      <c r="MR43" s="113"/>
      <c r="MS43" s="113"/>
      <c r="MT43" s="113"/>
      <c r="MU43" s="113"/>
      <c r="MV43" s="113"/>
      <c r="MW43" s="113"/>
      <c r="MX43" s="113"/>
      <c r="MY43" s="113"/>
      <c r="MZ43" s="113"/>
      <c r="NA43" s="113"/>
      <c r="NB43" s="113"/>
      <c r="NC43" s="113"/>
      <c r="ND43" s="113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3"/>
      <c r="NS43" s="113"/>
      <c r="NT43" s="113"/>
      <c r="NU43" s="113"/>
      <c r="NV43" s="113"/>
      <c r="NW43" s="113"/>
      <c r="NX43" s="113"/>
      <c r="NY43" s="113"/>
      <c r="NZ43" s="113"/>
      <c r="OA43" s="113"/>
      <c r="OB43" s="113"/>
      <c r="OC43" s="113"/>
      <c r="OD43" s="113"/>
      <c r="OE43" s="113"/>
      <c r="OF43" s="113"/>
      <c r="OG43" s="113"/>
      <c r="OH43" s="113"/>
      <c r="OI43" s="113"/>
      <c r="OJ43" s="113"/>
      <c r="OK43" s="113"/>
      <c r="OL43" s="113"/>
      <c r="OM43" s="113"/>
      <c r="ON43" s="113"/>
      <c r="OO43" s="113"/>
      <c r="OP43" s="113"/>
      <c r="OQ43" s="113"/>
      <c r="OR43" s="113"/>
      <c r="OS43" s="113"/>
      <c r="OT43" s="113"/>
      <c r="OU43" s="113"/>
      <c r="OV43" s="113"/>
      <c r="OW43" s="113"/>
      <c r="OX43" s="113"/>
      <c r="OY43" s="113"/>
      <c r="OZ43" s="113"/>
      <c r="PA43" s="113"/>
      <c r="PB43" s="113"/>
      <c r="PC43" s="113"/>
      <c r="PD43" s="113"/>
      <c r="PE43" s="113"/>
      <c r="PF43" s="113"/>
      <c r="PG43" s="113"/>
      <c r="PH43" s="113"/>
      <c r="PI43" s="113"/>
      <c r="PJ43" s="113"/>
      <c r="PK43" s="113"/>
      <c r="PL43" s="113"/>
      <c r="PM43" s="113"/>
      <c r="PN43" s="113"/>
      <c r="PO43" s="113"/>
      <c r="PP43" s="113"/>
      <c r="PQ43" s="113"/>
      <c r="PR43" s="113"/>
      <c r="PS43" s="113"/>
      <c r="PT43" s="113"/>
      <c r="PU43" s="113"/>
      <c r="PV43" s="113"/>
      <c r="PW43" s="113"/>
      <c r="PX43" s="113"/>
      <c r="PY43" s="113"/>
      <c r="PZ43" s="113"/>
      <c r="QA43" s="113"/>
      <c r="QB43" s="113"/>
      <c r="QC43" s="113"/>
      <c r="QD43" s="113"/>
      <c r="QE43" s="113"/>
      <c r="QF43" s="113"/>
      <c r="QG43" s="113"/>
      <c r="QH43" s="113"/>
      <c r="QI43" s="113"/>
      <c r="QJ43" s="113"/>
      <c r="QK43" s="113"/>
      <c r="QL43" s="113"/>
      <c r="QM43" s="113"/>
      <c r="QN43" s="113"/>
      <c r="QO43" s="113"/>
      <c r="QP43" s="113"/>
      <c r="QQ43" s="113"/>
      <c r="QR43" s="113"/>
      <c r="QS43" s="113"/>
      <c r="QT43" s="113"/>
      <c r="QU43" s="113"/>
      <c r="QV43" s="113"/>
      <c r="QW43" s="113"/>
      <c r="QX43" s="113"/>
      <c r="QY43" s="113"/>
      <c r="QZ43" s="113"/>
      <c r="RA43" s="113"/>
      <c r="RB43" s="113"/>
      <c r="RC43" s="113"/>
      <c r="RD43" s="113"/>
      <c r="RE43" s="113"/>
      <c r="RF43" s="113"/>
      <c r="RG43" s="113"/>
      <c r="RH43" s="4"/>
      <c r="RI43" s="4"/>
      <c r="RJ43" s="4"/>
      <c r="RK43" s="4"/>
      <c r="RL43" s="2"/>
    </row>
    <row r="44" spans="1:480" ht="12" customHeight="1" thickBot="1">
      <c r="A44" s="82"/>
      <c r="B44" s="157"/>
      <c r="C44" s="158"/>
      <c r="D44" s="214">
        <f>VLOOKUP(D43,$RI$30:$RK$33,3)</f>
        <v>3</v>
      </c>
      <c r="E44" s="86"/>
      <c r="F44" s="399"/>
      <c r="G44" s="396"/>
      <c r="H44" s="395"/>
      <c r="I44" s="394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  <c r="IR44" s="113"/>
      <c r="IS44" s="113"/>
      <c r="IT44" s="113"/>
      <c r="IU44" s="113"/>
      <c r="IV44" s="113"/>
      <c r="IW44" s="113"/>
      <c r="IX44" s="113"/>
      <c r="IY44" s="113"/>
      <c r="IZ44" s="113"/>
      <c r="JA44" s="113"/>
      <c r="JB44" s="113"/>
      <c r="JC44" s="113"/>
      <c r="JD44" s="113"/>
      <c r="JE44" s="113"/>
      <c r="JF44" s="113"/>
      <c r="JG44" s="113"/>
      <c r="JH44" s="113"/>
      <c r="JI44" s="113"/>
      <c r="JJ44" s="113"/>
      <c r="JK44" s="113"/>
      <c r="JL44" s="113"/>
      <c r="JM44" s="113"/>
      <c r="JN44" s="113"/>
      <c r="JO44" s="113"/>
      <c r="JP44" s="113"/>
      <c r="JQ44" s="113"/>
      <c r="JR44" s="113"/>
      <c r="JS44" s="113"/>
      <c r="JT44" s="113"/>
      <c r="JU44" s="113"/>
      <c r="JV44" s="113"/>
      <c r="JW44" s="113"/>
      <c r="JX44" s="113"/>
      <c r="JY44" s="113"/>
      <c r="JZ44" s="113"/>
      <c r="KA44" s="113"/>
      <c r="KB44" s="113"/>
      <c r="KC44" s="113"/>
      <c r="KD44" s="113"/>
      <c r="KE44" s="113"/>
      <c r="KF44" s="113"/>
      <c r="KG44" s="113"/>
      <c r="KH44" s="113"/>
      <c r="KI44" s="113"/>
      <c r="KJ44" s="113"/>
      <c r="KK44" s="113"/>
      <c r="KL44" s="113"/>
      <c r="KM44" s="113"/>
      <c r="KN44" s="113"/>
      <c r="KO44" s="113"/>
      <c r="KP44" s="113"/>
      <c r="KQ44" s="113"/>
      <c r="KR44" s="113"/>
      <c r="KS44" s="113"/>
      <c r="KT44" s="113"/>
      <c r="KU44" s="113"/>
      <c r="KV44" s="113"/>
      <c r="KW44" s="113"/>
      <c r="KX44" s="113"/>
      <c r="KY44" s="113"/>
      <c r="KZ44" s="113"/>
      <c r="LA44" s="113"/>
      <c r="LB44" s="113"/>
      <c r="LC44" s="113"/>
      <c r="LD44" s="113"/>
      <c r="LE44" s="113"/>
      <c r="LF44" s="113"/>
      <c r="LG44" s="113"/>
      <c r="LH44" s="113"/>
      <c r="LI44" s="113"/>
      <c r="LJ44" s="113"/>
      <c r="LK44" s="113"/>
      <c r="LL44" s="113"/>
      <c r="LM44" s="113"/>
      <c r="LN44" s="113"/>
      <c r="LO44" s="113"/>
      <c r="LP44" s="113"/>
      <c r="LQ44" s="113"/>
      <c r="LR44" s="113"/>
      <c r="LS44" s="113"/>
      <c r="LT44" s="113"/>
      <c r="LU44" s="113"/>
      <c r="LV44" s="113"/>
      <c r="LW44" s="113"/>
      <c r="LX44" s="113"/>
      <c r="LY44" s="113"/>
      <c r="LZ44" s="113"/>
      <c r="MA44" s="113"/>
      <c r="MB44" s="113"/>
      <c r="MC44" s="113"/>
      <c r="MD44" s="113"/>
      <c r="ME44" s="113"/>
      <c r="MF44" s="113"/>
      <c r="MG44" s="113"/>
      <c r="MH44" s="113"/>
      <c r="MI44" s="113"/>
      <c r="MJ44" s="113"/>
      <c r="MK44" s="113"/>
      <c r="ML44" s="113"/>
      <c r="MM44" s="113"/>
      <c r="MN44" s="113"/>
      <c r="MO44" s="113"/>
      <c r="MP44" s="113"/>
      <c r="MQ44" s="113"/>
      <c r="MR44" s="113"/>
      <c r="MS44" s="113"/>
      <c r="MT44" s="113"/>
      <c r="MU44" s="113"/>
      <c r="MV44" s="113"/>
      <c r="MW44" s="113"/>
      <c r="MX44" s="113"/>
      <c r="MY44" s="113"/>
      <c r="MZ44" s="113"/>
      <c r="NA44" s="113"/>
      <c r="NB44" s="113"/>
      <c r="NC44" s="113"/>
      <c r="ND44" s="113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3"/>
      <c r="NS44" s="113"/>
      <c r="NT44" s="113"/>
      <c r="NU44" s="113"/>
      <c r="NV44" s="113"/>
      <c r="NW44" s="113"/>
      <c r="NX44" s="113"/>
      <c r="NY44" s="113"/>
      <c r="NZ44" s="113"/>
      <c r="OA44" s="113"/>
      <c r="OB44" s="113"/>
      <c r="OC44" s="113"/>
      <c r="OD44" s="113"/>
      <c r="OE44" s="113"/>
      <c r="OF44" s="113"/>
      <c r="OG44" s="113"/>
      <c r="OH44" s="113"/>
      <c r="OI44" s="113"/>
      <c r="OJ44" s="113"/>
      <c r="OK44" s="113"/>
      <c r="OL44" s="113"/>
      <c r="OM44" s="113"/>
      <c r="ON44" s="113"/>
      <c r="OO44" s="113"/>
      <c r="OP44" s="113"/>
      <c r="OQ44" s="113"/>
      <c r="OR44" s="113"/>
      <c r="OS44" s="113"/>
      <c r="OT44" s="113"/>
      <c r="OU44" s="113"/>
      <c r="OV44" s="113"/>
      <c r="OW44" s="113"/>
      <c r="OX44" s="113"/>
      <c r="OY44" s="113"/>
      <c r="OZ44" s="113"/>
      <c r="PA44" s="113"/>
      <c r="PB44" s="113"/>
      <c r="PC44" s="113"/>
      <c r="PD44" s="113"/>
      <c r="PE44" s="113"/>
      <c r="PF44" s="113"/>
      <c r="PG44" s="113"/>
      <c r="PH44" s="113"/>
      <c r="PI44" s="113"/>
      <c r="PJ44" s="113"/>
      <c r="PK44" s="113"/>
      <c r="PL44" s="113"/>
      <c r="PM44" s="113"/>
      <c r="PN44" s="113"/>
      <c r="PO44" s="113"/>
      <c r="PP44" s="113"/>
      <c r="PQ44" s="113"/>
      <c r="PR44" s="113"/>
      <c r="PS44" s="113"/>
      <c r="PT44" s="113"/>
      <c r="PU44" s="113"/>
      <c r="PV44" s="113"/>
      <c r="PW44" s="113"/>
      <c r="PX44" s="113"/>
      <c r="PY44" s="113"/>
      <c r="PZ44" s="113"/>
      <c r="QA44" s="113"/>
      <c r="QB44" s="113"/>
      <c r="QC44" s="113"/>
      <c r="QD44" s="113"/>
      <c r="QE44" s="113"/>
      <c r="QF44" s="113"/>
      <c r="QG44" s="113"/>
      <c r="QH44" s="113"/>
      <c r="QI44" s="113"/>
      <c r="QJ44" s="113"/>
      <c r="QK44" s="113"/>
      <c r="QL44" s="113"/>
      <c r="QM44" s="113"/>
      <c r="QN44" s="113"/>
      <c r="QO44" s="113"/>
      <c r="QP44" s="113"/>
      <c r="QQ44" s="113"/>
      <c r="QR44" s="113"/>
      <c r="QS44" s="113"/>
      <c r="QT44" s="113"/>
      <c r="QU44" s="113"/>
      <c r="QV44" s="113"/>
      <c r="QW44" s="113"/>
      <c r="QX44" s="113"/>
      <c r="QY44" s="113"/>
      <c r="QZ44" s="113"/>
      <c r="RA44" s="113"/>
      <c r="RB44" s="113"/>
      <c r="RC44" s="113"/>
      <c r="RD44" s="113"/>
      <c r="RE44" s="113"/>
      <c r="RF44" s="113"/>
      <c r="RG44" s="113"/>
      <c r="RH44" s="4"/>
      <c r="RI44" s="4"/>
      <c r="RJ44" s="4"/>
      <c r="RK44" s="4"/>
      <c r="RL44" s="2"/>
    </row>
    <row r="45" spans="1:480" ht="12" customHeight="1" thickBot="1">
      <c r="A45" s="84"/>
      <c r="B45" s="83" t="s">
        <v>62</v>
      </c>
      <c r="C45" s="131">
        <f>D45</f>
        <v>3</v>
      </c>
      <c r="D45" s="111">
        <f>(D28+D36+D44)/3</f>
        <v>3</v>
      </c>
      <c r="E45" s="64"/>
      <c r="F45" s="74"/>
      <c r="G45" s="65"/>
      <c r="H45" s="66"/>
      <c r="I45" s="141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  <c r="IT45" s="114"/>
      <c r="IU45" s="114"/>
      <c r="IV45" s="114"/>
      <c r="IW45" s="114"/>
      <c r="IX45" s="114"/>
      <c r="IY45" s="114"/>
      <c r="IZ45" s="114"/>
      <c r="JA45" s="114"/>
      <c r="JB45" s="114"/>
      <c r="JC45" s="114"/>
      <c r="JD45" s="114"/>
      <c r="JE45" s="114"/>
      <c r="JF45" s="114"/>
      <c r="JG45" s="114"/>
      <c r="JH45" s="114"/>
      <c r="JI45" s="114"/>
      <c r="JJ45" s="114"/>
      <c r="JK45" s="114"/>
      <c r="JL45" s="114"/>
      <c r="JM45" s="114"/>
      <c r="JN45" s="114"/>
      <c r="JO45" s="114"/>
      <c r="JP45" s="114"/>
      <c r="JQ45" s="114"/>
      <c r="JR45" s="114"/>
      <c r="JS45" s="114"/>
      <c r="JT45" s="114"/>
      <c r="JU45" s="114"/>
      <c r="JV45" s="114"/>
      <c r="JW45" s="114"/>
      <c r="JX45" s="114"/>
      <c r="JY45" s="114"/>
      <c r="JZ45" s="114"/>
      <c r="KA45" s="114"/>
      <c r="KB45" s="114"/>
      <c r="KC45" s="114"/>
      <c r="KD45" s="114"/>
      <c r="KE45" s="114"/>
      <c r="KF45" s="114"/>
      <c r="KG45" s="114"/>
      <c r="KH45" s="114"/>
      <c r="KI45" s="114"/>
      <c r="KJ45" s="114"/>
      <c r="KK45" s="114"/>
      <c r="KL45" s="114"/>
      <c r="KM45" s="114"/>
      <c r="KN45" s="114"/>
      <c r="KO45" s="114"/>
      <c r="KP45" s="114"/>
      <c r="KQ45" s="114"/>
      <c r="KR45" s="114"/>
      <c r="KS45" s="114"/>
      <c r="KT45" s="114"/>
      <c r="KU45" s="114"/>
      <c r="KV45" s="114"/>
      <c r="KW45" s="114"/>
      <c r="KX45" s="114"/>
      <c r="KY45" s="114"/>
      <c r="KZ45" s="114"/>
      <c r="LA45" s="114"/>
      <c r="LB45" s="114"/>
      <c r="LC45" s="114"/>
      <c r="LD45" s="114"/>
      <c r="LE45" s="114"/>
      <c r="LF45" s="114"/>
      <c r="LG45" s="114"/>
      <c r="LH45" s="114"/>
      <c r="LI45" s="114"/>
      <c r="LJ45" s="114"/>
      <c r="LK45" s="114"/>
      <c r="LL45" s="114"/>
      <c r="LM45" s="114"/>
      <c r="LN45" s="114"/>
      <c r="LO45" s="114"/>
      <c r="LP45" s="114"/>
      <c r="LQ45" s="114"/>
      <c r="LR45" s="114"/>
      <c r="LS45" s="114"/>
      <c r="LT45" s="114"/>
      <c r="LU45" s="114"/>
      <c r="LV45" s="114"/>
      <c r="LW45" s="114"/>
      <c r="LX45" s="114"/>
      <c r="LY45" s="114"/>
      <c r="LZ45" s="114"/>
      <c r="MA45" s="114"/>
      <c r="MB45" s="114"/>
      <c r="MC45" s="114"/>
      <c r="MD45" s="114"/>
      <c r="ME45" s="114"/>
      <c r="MF45" s="114"/>
      <c r="MG45" s="114"/>
      <c r="MH45" s="114"/>
      <c r="MI45" s="114"/>
      <c r="MJ45" s="114"/>
      <c r="MK45" s="114"/>
      <c r="ML45" s="114"/>
      <c r="MM45" s="114"/>
      <c r="MN45" s="114"/>
      <c r="MO45" s="114"/>
      <c r="MP45" s="114"/>
      <c r="MQ45" s="114"/>
      <c r="MR45" s="114"/>
      <c r="MS45" s="114"/>
      <c r="MT45" s="114"/>
      <c r="MU45" s="114"/>
      <c r="MV45" s="114"/>
      <c r="MW45" s="114"/>
      <c r="MX45" s="114"/>
      <c r="MY45" s="114"/>
      <c r="MZ45" s="114"/>
      <c r="NA45" s="114"/>
      <c r="NB45" s="114"/>
      <c r="NC45" s="114"/>
      <c r="ND45" s="114"/>
      <c r="NE45" s="114"/>
      <c r="NF45" s="114"/>
      <c r="NG45" s="114"/>
      <c r="NH45" s="114"/>
      <c r="NI45" s="114"/>
      <c r="NJ45" s="114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4"/>
      <c r="NY45" s="114"/>
      <c r="NZ45" s="114"/>
      <c r="OA45" s="114"/>
      <c r="OB45" s="114"/>
      <c r="OC45" s="114"/>
      <c r="OD45" s="114"/>
      <c r="OE45" s="114"/>
      <c r="OF45" s="114"/>
      <c r="OG45" s="114"/>
      <c r="OH45" s="114"/>
      <c r="OI45" s="114"/>
      <c r="OJ45" s="114"/>
      <c r="OK45" s="114"/>
      <c r="OL45" s="114"/>
      <c r="OM45" s="114"/>
      <c r="ON45" s="114"/>
      <c r="OO45" s="114"/>
      <c r="OP45" s="114"/>
      <c r="OQ45" s="114"/>
      <c r="OR45" s="114"/>
      <c r="OS45" s="114"/>
      <c r="OT45" s="114"/>
      <c r="OU45" s="114"/>
      <c r="OV45" s="114"/>
      <c r="OW45" s="114"/>
      <c r="OX45" s="114"/>
      <c r="OY45" s="114"/>
      <c r="OZ45" s="114"/>
      <c r="PA45" s="114"/>
      <c r="PB45" s="114"/>
      <c r="PC45" s="114"/>
      <c r="PD45" s="114"/>
      <c r="PE45" s="114"/>
      <c r="PF45" s="114"/>
      <c r="PG45" s="114"/>
      <c r="PH45" s="114"/>
      <c r="PI45" s="114"/>
      <c r="PJ45" s="114"/>
      <c r="PK45" s="114"/>
      <c r="PL45" s="114"/>
      <c r="PM45" s="114"/>
      <c r="PN45" s="114"/>
      <c r="PO45" s="114"/>
      <c r="PP45" s="114"/>
      <c r="PQ45" s="114"/>
      <c r="PR45" s="114"/>
      <c r="PS45" s="114"/>
      <c r="PT45" s="114"/>
      <c r="PU45" s="114"/>
      <c r="PV45" s="114"/>
      <c r="PW45" s="114"/>
      <c r="PX45" s="114"/>
      <c r="PY45" s="114"/>
      <c r="PZ45" s="114"/>
      <c r="QA45" s="114"/>
      <c r="QB45" s="114"/>
      <c r="QC45" s="114"/>
      <c r="QD45" s="114"/>
      <c r="QE45" s="114"/>
      <c r="QF45" s="114"/>
      <c r="QG45" s="114"/>
      <c r="QH45" s="114"/>
      <c r="QI45" s="114"/>
      <c r="QJ45" s="114"/>
      <c r="QK45" s="114"/>
      <c r="QL45" s="114"/>
      <c r="QM45" s="114"/>
      <c r="QN45" s="114"/>
      <c r="QO45" s="114"/>
      <c r="QP45" s="114"/>
      <c r="QQ45" s="114"/>
      <c r="QR45" s="114"/>
      <c r="QS45" s="114"/>
      <c r="QT45" s="114"/>
      <c r="QU45" s="114"/>
      <c r="QV45" s="114"/>
      <c r="QW45" s="114"/>
      <c r="QX45" s="114"/>
      <c r="QY45" s="114"/>
      <c r="QZ45" s="114"/>
      <c r="RA45" s="114"/>
      <c r="RB45" s="114"/>
      <c r="RC45" s="114"/>
      <c r="RD45" s="114"/>
      <c r="RE45" s="114"/>
      <c r="RF45" s="114"/>
      <c r="RG45" s="114"/>
      <c r="RH45" s="4"/>
      <c r="RI45" s="4"/>
      <c r="RJ45" s="4"/>
      <c r="RK45" s="4"/>
      <c r="RL45" s="2"/>
    </row>
    <row r="46" spans="1:480" ht="12" customHeight="1" thickBot="1">
      <c r="A46" s="295" t="s">
        <v>63</v>
      </c>
      <c r="B46" s="297" t="s">
        <v>64</v>
      </c>
      <c r="C46" s="298"/>
      <c r="D46" s="108" t="s">
        <v>12</v>
      </c>
      <c r="E46" s="47" t="s">
        <v>65</v>
      </c>
      <c r="F46" s="262">
        <f>RI54</f>
        <v>3</v>
      </c>
      <c r="G46" s="263" t="s">
        <v>14</v>
      </c>
      <c r="H46" s="265">
        <v>0.3</v>
      </c>
      <c r="I46" s="267">
        <f>H46*F46</f>
        <v>0.89999999999999991</v>
      </c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13"/>
      <c r="IP46" s="113"/>
      <c r="IQ46" s="113"/>
      <c r="IR46" s="113"/>
      <c r="IS46" s="113"/>
      <c r="IT46" s="113"/>
      <c r="IU46" s="113"/>
      <c r="IV46" s="113"/>
      <c r="IW46" s="113"/>
      <c r="IX46" s="113"/>
      <c r="IY46" s="113"/>
      <c r="IZ46" s="113"/>
      <c r="JA46" s="113"/>
      <c r="JB46" s="113"/>
      <c r="JC46" s="113"/>
      <c r="JD46" s="113"/>
      <c r="JE46" s="113"/>
      <c r="JF46" s="113"/>
      <c r="JG46" s="113"/>
      <c r="JH46" s="113"/>
      <c r="JI46" s="113"/>
      <c r="JJ46" s="113"/>
      <c r="JK46" s="113"/>
      <c r="JL46" s="113"/>
      <c r="JM46" s="113"/>
      <c r="JN46" s="113"/>
      <c r="JO46" s="113"/>
      <c r="JP46" s="113"/>
      <c r="JQ46" s="113"/>
      <c r="JR46" s="113"/>
      <c r="JS46" s="113"/>
      <c r="JT46" s="113"/>
      <c r="JU46" s="113"/>
      <c r="JV46" s="113"/>
      <c r="JW46" s="113"/>
      <c r="JX46" s="113"/>
      <c r="JY46" s="113"/>
      <c r="JZ46" s="113"/>
      <c r="KA46" s="113"/>
      <c r="KB46" s="113"/>
      <c r="KC46" s="113"/>
      <c r="KD46" s="113"/>
      <c r="KE46" s="113"/>
      <c r="KF46" s="113"/>
      <c r="KG46" s="113"/>
      <c r="KH46" s="113"/>
      <c r="KI46" s="113"/>
      <c r="KJ46" s="113"/>
      <c r="KK46" s="113"/>
      <c r="KL46" s="113"/>
      <c r="KM46" s="113"/>
      <c r="KN46" s="113"/>
      <c r="KO46" s="113"/>
      <c r="KP46" s="113"/>
      <c r="KQ46" s="113"/>
      <c r="KR46" s="113"/>
      <c r="KS46" s="113"/>
      <c r="KT46" s="113"/>
      <c r="KU46" s="113"/>
      <c r="KV46" s="113"/>
      <c r="KW46" s="113"/>
      <c r="KX46" s="113"/>
      <c r="KY46" s="113"/>
      <c r="KZ46" s="113"/>
      <c r="LA46" s="113"/>
      <c r="LB46" s="113"/>
      <c r="LC46" s="113"/>
      <c r="LD46" s="113"/>
      <c r="LE46" s="113"/>
      <c r="LF46" s="113"/>
      <c r="LG46" s="113"/>
      <c r="LH46" s="113"/>
      <c r="LI46" s="113"/>
      <c r="LJ46" s="113"/>
      <c r="LK46" s="113"/>
      <c r="LL46" s="113"/>
      <c r="LM46" s="113"/>
      <c r="LN46" s="113"/>
      <c r="LO46" s="113"/>
      <c r="LP46" s="113"/>
      <c r="LQ46" s="113"/>
      <c r="LR46" s="113"/>
      <c r="LS46" s="113"/>
      <c r="LT46" s="113"/>
      <c r="LU46" s="113"/>
      <c r="LV46" s="113"/>
      <c r="LW46" s="113"/>
      <c r="LX46" s="113"/>
      <c r="LY46" s="113"/>
      <c r="LZ46" s="113"/>
      <c r="MA46" s="113"/>
      <c r="MB46" s="113"/>
      <c r="MC46" s="113"/>
      <c r="MD46" s="113"/>
      <c r="ME46" s="113"/>
      <c r="MF46" s="113"/>
      <c r="MG46" s="113"/>
      <c r="MH46" s="113"/>
      <c r="MI46" s="113"/>
      <c r="MJ46" s="113"/>
      <c r="MK46" s="113"/>
      <c r="ML46" s="113"/>
      <c r="MM46" s="113"/>
      <c r="MN46" s="113"/>
      <c r="MO46" s="113"/>
      <c r="MP46" s="113"/>
      <c r="MQ46" s="113"/>
      <c r="MR46" s="113"/>
      <c r="MS46" s="113"/>
      <c r="MT46" s="113"/>
      <c r="MU46" s="113"/>
      <c r="MV46" s="113"/>
      <c r="MW46" s="113"/>
      <c r="MX46" s="113"/>
      <c r="MY46" s="113"/>
      <c r="MZ46" s="113"/>
      <c r="NA46" s="113"/>
      <c r="NB46" s="113"/>
      <c r="NC46" s="113"/>
      <c r="ND46" s="113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3"/>
      <c r="NS46" s="113"/>
      <c r="NT46" s="113"/>
      <c r="NU46" s="113"/>
      <c r="NV46" s="113"/>
      <c r="NW46" s="113"/>
      <c r="NX46" s="113"/>
      <c r="NY46" s="113"/>
      <c r="NZ46" s="113"/>
      <c r="OA46" s="113"/>
      <c r="OB46" s="113"/>
      <c r="OC46" s="113"/>
      <c r="OD46" s="113"/>
      <c r="OE46" s="113"/>
      <c r="OF46" s="113"/>
      <c r="OG46" s="113"/>
      <c r="OH46" s="113"/>
      <c r="OI46" s="113"/>
      <c r="OJ46" s="113"/>
      <c r="OK46" s="113"/>
      <c r="OL46" s="113"/>
      <c r="OM46" s="113"/>
      <c r="ON46" s="113"/>
      <c r="OO46" s="113"/>
      <c r="OP46" s="113"/>
      <c r="OQ46" s="113"/>
      <c r="OR46" s="113"/>
      <c r="OS46" s="113"/>
      <c r="OT46" s="113"/>
      <c r="OU46" s="113"/>
      <c r="OV46" s="113"/>
      <c r="OW46" s="113"/>
      <c r="OX46" s="113"/>
      <c r="OY46" s="113"/>
      <c r="OZ46" s="113"/>
      <c r="PA46" s="113"/>
      <c r="PB46" s="113"/>
      <c r="PC46" s="113"/>
      <c r="PD46" s="113"/>
      <c r="PE46" s="113"/>
      <c r="PF46" s="113"/>
      <c r="PG46" s="113"/>
      <c r="PH46" s="113"/>
      <c r="PI46" s="113"/>
      <c r="PJ46" s="113"/>
      <c r="PK46" s="113"/>
      <c r="PL46" s="113"/>
      <c r="PM46" s="113"/>
      <c r="PN46" s="113"/>
      <c r="PO46" s="113"/>
      <c r="PP46" s="113"/>
      <c r="PQ46" s="113"/>
      <c r="PR46" s="113"/>
      <c r="PS46" s="113"/>
      <c r="PT46" s="113"/>
      <c r="PU46" s="113"/>
      <c r="PV46" s="113"/>
      <c r="PW46" s="113"/>
      <c r="PX46" s="113"/>
      <c r="PY46" s="113"/>
      <c r="PZ46" s="113"/>
      <c r="QA46" s="113"/>
      <c r="QB46" s="113"/>
      <c r="QC46" s="113"/>
      <c r="QD46" s="113"/>
      <c r="QE46" s="113"/>
      <c r="QF46" s="113"/>
      <c r="QG46" s="113"/>
      <c r="QH46" s="113"/>
      <c r="QI46" s="113"/>
      <c r="QJ46" s="113"/>
      <c r="QK46" s="113"/>
      <c r="QL46" s="113"/>
      <c r="QM46" s="113"/>
      <c r="QN46" s="113"/>
      <c r="QO46" s="113"/>
      <c r="QP46" s="113"/>
      <c r="QQ46" s="113"/>
      <c r="QR46" s="113"/>
      <c r="QS46" s="113"/>
      <c r="QT46" s="113"/>
      <c r="QU46" s="113"/>
      <c r="QV46" s="113"/>
      <c r="QW46" s="113"/>
      <c r="QX46" s="113"/>
      <c r="QY46" s="113"/>
      <c r="QZ46" s="113"/>
      <c r="RA46" s="113"/>
      <c r="RB46" s="113"/>
      <c r="RC46" s="113"/>
      <c r="RD46" s="113"/>
      <c r="RE46" s="113"/>
      <c r="RF46" s="113"/>
      <c r="RG46" s="113"/>
      <c r="RH46" s="4"/>
      <c r="RI46" s="4"/>
      <c r="RJ46" s="4"/>
      <c r="RK46" s="4"/>
      <c r="RL46" s="2"/>
    </row>
    <row r="47" spans="1:480" ht="12" customHeight="1">
      <c r="A47" s="296"/>
      <c r="B47" s="268" t="s">
        <v>202</v>
      </c>
      <c r="C47" s="270">
        <v>0.45</v>
      </c>
      <c r="D47" s="273"/>
      <c r="E47" s="46" t="s">
        <v>66</v>
      </c>
      <c r="F47" s="262"/>
      <c r="G47" s="264"/>
      <c r="H47" s="265"/>
      <c r="I47" s="267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  <c r="GC47" s="113"/>
      <c r="GD47" s="113"/>
      <c r="GE47" s="113"/>
      <c r="GF47" s="113"/>
      <c r="GG47" s="113"/>
      <c r="GH47" s="113"/>
      <c r="GI47" s="113"/>
      <c r="GJ47" s="113"/>
      <c r="GK47" s="113"/>
      <c r="GL47" s="113"/>
      <c r="GM47" s="113"/>
      <c r="GN47" s="113"/>
      <c r="GO47" s="113"/>
      <c r="GP47" s="113"/>
      <c r="GQ47" s="113"/>
      <c r="GR47" s="113"/>
      <c r="GS47" s="113"/>
      <c r="GT47" s="113"/>
      <c r="GU47" s="113"/>
      <c r="GV47" s="113"/>
      <c r="GW47" s="113"/>
      <c r="GX47" s="113"/>
      <c r="GY47" s="113"/>
      <c r="GZ47" s="113"/>
      <c r="HA47" s="113"/>
      <c r="HB47" s="113"/>
      <c r="HC47" s="113"/>
      <c r="HD47" s="113"/>
      <c r="HE47" s="113"/>
      <c r="HF47" s="113"/>
      <c r="HG47" s="113"/>
      <c r="HH47" s="113"/>
      <c r="HI47" s="113"/>
      <c r="HJ47" s="113"/>
      <c r="HK47" s="113"/>
      <c r="HL47" s="113"/>
      <c r="HM47" s="113"/>
      <c r="HN47" s="113"/>
      <c r="HO47" s="113"/>
      <c r="HP47" s="113"/>
      <c r="HQ47" s="113"/>
      <c r="HR47" s="113"/>
      <c r="HS47" s="113"/>
      <c r="HT47" s="113"/>
      <c r="HU47" s="113"/>
      <c r="HV47" s="113"/>
      <c r="HW47" s="113"/>
      <c r="HX47" s="113"/>
      <c r="HY47" s="113"/>
      <c r="HZ47" s="113"/>
      <c r="IA47" s="113"/>
      <c r="IB47" s="113"/>
      <c r="IC47" s="113"/>
      <c r="ID47" s="113"/>
      <c r="IE47" s="113"/>
      <c r="IF47" s="113"/>
      <c r="IG47" s="113"/>
      <c r="IH47" s="113"/>
      <c r="II47" s="113"/>
      <c r="IJ47" s="113"/>
      <c r="IK47" s="113"/>
      <c r="IL47" s="113"/>
      <c r="IM47" s="113"/>
      <c r="IN47" s="113"/>
      <c r="IO47" s="113"/>
      <c r="IP47" s="113"/>
      <c r="IQ47" s="113"/>
      <c r="IR47" s="113"/>
      <c r="IS47" s="113"/>
      <c r="IT47" s="113"/>
      <c r="IU47" s="113"/>
      <c r="IV47" s="113"/>
      <c r="IW47" s="113"/>
      <c r="IX47" s="113"/>
      <c r="IY47" s="113"/>
      <c r="IZ47" s="113"/>
      <c r="JA47" s="113"/>
      <c r="JB47" s="113"/>
      <c r="JC47" s="113"/>
      <c r="JD47" s="113"/>
      <c r="JE47" s="113"/>
      <c r="JF47" s="113"/>
      <c r="JG47" s="113"/>
      <c r="JH47" s="113"/>
      <c r="JI47" s="113"/>
      <c r="JJ47" s="113"/>
      <c r="JK47" s="113"/>
      <c r="JL47" s="113"/>
      <c r="JM47" s="113"/>
      <c r="JN47" s="113"/>
      <c r="JO47" s="113"/>
      <c r="JP47" s="113"/>
      <c r="JQ47" s="113"/>
      <c r="JR47" s="113"/>
      <c r="JS47" s="113"/>
      <c r="JT47" s="113"/>
      <c r="JU47" s="113"/>
      <c r="JV47" s="113"/>
      <c r="JW47" s="113"/>
      <c r="JX47" s="113"/>
      <c r="JY47" s="113"/>
      <c r="JZ47" s="113"/>
      <c r="KA47" s="113"/>
      <c r="KB47" s="113"/>
      <c r="KC47" s="113"/>
      <c r="KD47" s="113"/>
      <c r="KE47" s="113"/>
      <c r="KF47" s="113"/>
      <c r="KG47" s="113"/>
      <c r="KH47" s="113"/>
      <c r="KI47" s="113"/>
      <c r="KJ47" s="113"/>
      <c r="KK47" s="113"/>
      <c r="KL47" s="113"/>
      <c r="KM47" s="113"/>
      <c r="KN47" s="113"/>
      <c r="KO47" s="113"/>
      <c r="KP47" s="113"/>
      <c r="KQ47" s="113"/>
      <c r="KR47" s="113"/>
      <c r="KS47" s="113"/>
      <c r="KT47" s="113"/>
      <c r="KU47" s="113"/>
      <c r="KV47" s="113"/>
      <c r="KW47" s="113"/>
      <c r="KX47" s="113"/>
      <c r="KY47" s="113"/>
      <c r="KZ47" s="113"/>
      <c r="LA47" s="113"/>
      <c r="LB47" s="113"/>
      <c r="LC47" s="113"/>
      <c r="LD47" s="113"/>
      <c r="LE47" s="113"/>
      <c r="LF47" s="113"/>
      <c r="LG47" s="113"/>
      <c r="LH47" s="113"/>
      <c r="LI47" s="113"/>
      <c r="LJ47" s="113"/>
      <c r="LK47" s="113"/>
      <c r="LL47" s="113"/>
      <c r="LM47" s="113"/>
      <c r="LN47" s="113"/>
      <c r="LO47" s="113"/>
      <c r="LP47" s="113"/>
      <c r="LQ47" s="113"/>
      <c r="LR47" s="113"/>
      <c r="LS47" s="113"/>
      <c r="LT47" s="113"/>
      <c r="LU47" s="113"/>
      <c r="LV47" s="113"/>
      <c r="LW47" s="113"/>
      <c r="LX47" s="113"/>
      <c r="LY47" s="113"/>
      <c r="LZ47" s="113"/>
      <c r="MA47" s="113"/>
      <c r="MB47" s="113"/>
      <c r="MC47" s="113"/>
      <c r="MD47" s="113"/>
      <c r="ME47" s="113"/>
      <c r="MF47" s="113"/>
      <c r="MG47" s="113"/>
      <c r="MH47" s="113"/>
      <c r="MI47" s="113"/>
      <c r="MJ47" s="113"/>
      <c r="MK47" s="113"/>
      <c r="ML47" s="113"/>
      <c r="MM47" s="113"/>
      <c r="MN47" s="113"/>
      <c r="MO47" s="113"/>
      <c r="MP47" s="113"/>
      <c r="MQ47" s="113"/>
      <c r="MR47" s="113"/>
      <c r="MS47" s="113"/>
      <c r="MT47" s="113"/>
      <c r="MU47" s="113"/>
      <c r="MV47" s="113"/>
      <c r="MW47" s="113"/>
      <c r="MX47" s="113"/>
      <c r="MY47" s="113"/>
      <c r="MZ47" s="113"/>
      <c r="NA47" s="113"/>
      <c r="NB47" s="113"/>
      <c r="NC47" s="113"/>
      <c r="ND47" s="113"/>
      <c r="NE47" s="113"/>
      <c r="NF47" s="113"/>
      <c r="NG47" s="113"/>
      <c r="NH47" s="113"/>
      <c r="NI47" s="113"/>
      <c r="NJ47" s="113"/>
      <c r="NK47" s="113"/>
      <c r="NL47" s="113"/>
      <c r="NM47" s="113"/>
      <c r="NN47" s="113"/>
      <c r="NO47" s="113"/>
      <c r="NP47" s="113"/>
      <c r="NQ47" s="113"/>
      <c r="NR47" s="113"/>
      <c r="NS47" s="113"/>
      <c r="NT47" s="113"/>
      <c r="NU47" s="113"/>
      <c r="NV47" s="113"/>
      <c r="NW47" s="113"/>
      <c r="NX47" s="113"/>
      <c r="NY47" s="113"/>
      <c r="NZ47" s="113"/>
      <c r="OA47" s="113"/>
      <c r="OB47" s="113"/>
      <c r="OC47" s="113"/>
      <c r="OD47" s="113"/>
      <c r="OE47" s="113"/>
      <c r="OF47" s="113"/>
      <c r="OG47" s="113"/>
      <c r="OH47" s="113"/>
      <c r="OI47" s="113"/>
      <c r="OJ47" s="113"/>
      <c r="OK47" s="113"/>
      <c r="OL47" s="113"/>
      <c r="OM47" s="113"/>
      <c r="ON47" s="113"/>
      <c r="OO47" s="113"/>
      <c r="OP47" s="113"/>
      <c r="OQ47" s="113"/>
      <c r="OR47" s="113"/>
      <c r="OS47" s="113"/>
      <c r="OT47" s="113"/>
      <c r="OU47" s="113"/>
      <c r="OV47" s="113"/>
      <c r="OW47" s="113"/>
      <c r="OX47" s="113"/>
      <c r="OY47" s="113"/>
      <c r="OZ47" s="113"/>
      <c r="PA47" s="113"/>
      <c r="PB47" s="113"/>
      <c r="PC47" s="113"/>
      <c r="PD47" s="113"/>
      <c r="PE47" s="113"/>
      <c r="PF47" s="113"/>
      <c r="PG47" s="113"/>
      <c r="PH47" s="113"/>
      <c r="PI47" s="113"/>
      <c r="PJ47" s="113"/>
      <c r="PK47" s="113"/>
      <c r="PL47" s="113"/>
      <c r="PM47" s="113"/>
      <c r="PN47" s="113"/>
      <c r="PO47" s="113"/>
      <c r="PP47" s="113"/>
      <c r="PQ47" s="113"/>
      <c r="PR47" s="113"/>
      <c r="PS47" s="113"/>
      <c r="PT47" s="113"/>
      <c r="PU47" s="113"/>
      <c r="PV47" s="113"/>
      <c r="PW47" s="113"/>
      <c r="PX47" s="113"/>
      <c r="PY47" s="113"/>
      <c r="PZ47" s="113"/>
      <c r="QA47" s="113"/>
      <c r="QB47" s="113"/>
      <c r="QC47" s="113"/>
      <c r="QD47" s="113"/>
      <c r="QE47" s="113"/>
      <c r="QF47" s="113"/>
      <c r="QG47" s="113"/>
      <c r="QH47" s="113"/>
      <c r="QI47" s="113"/>
      <c r="QJ47" s="113"/>
      <c r="QK47" s="113"/>
      <c r="QL47" s="113"/>
      <c r="QM47" s="113"/>
      <c r="QN47" s="113"/>
      <c r="QO47" s="113"/>
      <c r="QP47" s="113"/>
      <c r="QQ47" s="113"/>
      <c r="QR47" s="113"/>
      <c r="QS47" s="113"/>
      <c r="QT47" s="113"/>
      <c r="QU47" s="113"/>
      <c r="QV47" s="113"/>
      <c r="QW47" s="113"/>
      <c r="QX47" s="113"/>
      <c r="QY47" s="113"/>
      <c r="QZ47" s="113"/>
      <c r="RA47" s="113"/>
      <c r="RB47" s="113"/>
      <c r="RC47" s="113"/>
      <c r="RD47" s="113"/>
      <c r="RE47" s="113"/>
      <c r="RF47" s="113"/>
      <c r="RG47" s="113"/>
      <c r="RH47" s="4"/>
      <c r="RI47" s="4" t="s">
        <v>67</v>
      </c>
      <c r="RJ47" s="4"/>
      <c r="RK47" s="4"/>
      <c r="RL47" s="2"/>
    </row>
    <row r="48" spans="1:480" ht="12" customHeight="1">
      <c r="A48" s="296"/>
      <c r="B48" s="268"/>
      <c r="C48" s="271"/>
      <c r="D48" s="274"/>
      <c r="E48" s="47" t="s">
        <v>68</v>
      </c>
      <c r="F48" s="262"/>
      <c r="G48" s="264"/>
      <c r="H48" s="265"/>
      <c r="I48" s="267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  <c r="IL48" s="113"/>
      <c r="IM48" s="113"/>
      <c r="IN48" s="113"/>
      <c r="IO48" s="113"/>
      <c r="IP48" s="113"/>
      <c r="IQ48" s="113"/>
      <c r="IR48" s="113"/>
      <c r="IS48" s="113"/>
      <c r="IT48" s="113"/>
      <c r="IU48" s="113"/>
      <c r="IV48" s="113"/>
      <c r="IW48" s="113"/>
      <c r="IX48" s="113"/>
      <c r="IY48" s="113"/>
      <c r="IZ48" s="113"/>
      <c r="JA48" s="113"/>
      <c r="JB48" s="113"/>
      <c r="JC48" s="113"/>
      <c r="JD48" s="113"/>
      <c r="JE48" s="113"/>
      <c r="JF48" s="113"/>
      <c r="JG48" s="113"/>
      <c r="JH48" s="113"/>
      <c r="JI48" s="113"/>
      <c r="JJ48" s="113"/>
      <c r="JK48" s="113"/>
      <c r="JL48" s="113"/>
      <c r="JM48" s="113"/>
      <c r="JN48" s="113"/>
      <c r="JO48" s="113"/>
      <c r="JP48" s="113"/>
      <c r="JQ48" s="113"/>
      <c r="JR48" s="113"/>
      <c r="JS48" s="113"/>
      <c r="JT48" s="113"/>
      <c r="JU48" s="113"/>
      <c r="JV48" s="113"/>
      <c r="JW48" s="113"/>
      <c r="JX48" s="113"/>
      <c r="JY48" s="113"/>
      <c r="JZ48" s="113"/>
      <c r="KA48" s="113"/>
      <c r="KB48" s="113"/>
      <c r="KC48" s="113"/>
      <c r="KD48" s="113"/>
      <c r="KE48" s="113"/>
      <c r="KF48" s="113"/>
      <c r="KG48" s="113"/>
      <c r="KH48" s="113"/>
      <c r="KI48" s="113"/>
      <c r="KJ48" s="113"/>
      <c r="KK48" s="113"/>
      <c r="KL48" s="113"/>
      <c r="KM48" s="113"/>
      <c r="KN48" s="113"/>
      <c r="KO48" s="113"/>
      <c r="KP48" s="113"/>
      <c r="KQ48" s="113"/>
      <c r="KR48" s="113"/>
      <c r="KS48" s="113"/>
      <c r="KT48" s="113"/>
      <c r="KU48" s="113"/>
      <c r="KV48" s="113"/>
      <c r="KW48" s="113"/>
      <c r="KX48" s="113"/>
      <c r="KY48" s="113"/>
      <c r="KZ48" s="113"/>
      <c r="LA48" s="113"/>
      <c r="LB48" s="113"/>
      <c r="LC48" s="113"/>
      <c r="LD48" s="113"/>
      <c r="LE48" s="113"/>
      <c r="LF48" s="113"/>
      <c r="LG48" s="113"/>
      <c r="LH48" s="113"/>
      <c r="LI48" s="113"/>
      <c r="LJ48" s="113"/>
      <c r="LK48" s="113"/>
      <c r="LL48" s="113"/>
      <c r="LM48" s="113"/>
      <c r="LN48" s="113"/>
      <c r="LO48" s="113"/>
      <c r="LP48" s="113"/>
      <c r="LQ48" s="113"/>
      <c r="LR48" s="113"/>
      <c r="LS48" s="113"/>
      <c r="LT48" s="113"/>
      <c r="LU48" s="113"/>
      <c r="LV48" s="113"/>
      <c r="LW48" s="113"/>
      <c r="LX48" s="113"/>
      <c r="LY48" s="113"/>
      <c r="LZ48" s="113"/>
      <c r="MA48" s="113"/>
      <c r="MB48" s="113"/>
      <c r="MC48" s="113"/>
      <c r="MD48" s="113"/>
      <c r="ME48" s="113"/>
      <c r="MF48" s="113"/>
      <c r="MG48" s="113"/>
      <c r="MH48" s="113"/>
      <c r="MI48" s="113"/>
      <c r="MJ48" s="113"/>
      <c r="MK48" s="113"/>
      <c r="ML48" s="113"/>
      <c r="MM48" s="113"/>
      <c r="MN48" s="113"/>
      <c r="MO48" s="113"/>
      <c r="MP48" s="113"/>
      <c r="MQ48" s="113"/>
      <c r="MR48" s="113"/>
      <c r="MS48" s="113"/>
      <c r="MT48" s="113"/>
      <c r="MU48" s="113"/>
      <c r="MV48" s="113"/>
      <c r="MW48" s="113"/>
      <c r="MX48" s="113"/>
      <c r="MY48" s="113"/>
      <c r="MZ48" s="113"/>
      <c r="NA48" s="113"/>
      <c r="NB48" s="113"/>
      <c r="NC48" s="113"/>
      <c r="ND48" s="113"/>
      <c r="NE48" s="113"/>
      <c r="NF48" s="113"/>
      <c r="NG48" s="113"/>
      <c r="NH48" s="113"/>
      <c r="NI48" s="113"/>
      <c r="NJ48" s="113"/>
      <c r="NK48" s="113"/>
      <c r="NL48" s="113"/>
      <c r="NM48" s="113"/>
      <c r="NN48" s="113"/>
      <c r="NO48" s="113"/>
      <c r="NP48" s="113"/>
      <c r="NQ48" s="113"/>
      <c r="NR48" s="113"/>
      <c r="NS48" s="113"/>
      <c r="NT48" s="113"/>
      <c r="NU48" s="113"/>
      <c r="NV48" s="113"/>
      <c r="NW48" s="113"/>
      <c r="NX48" s="113"/>
      <c r="NY48" s="113"/>
      <c r="NZ48" s="113"/>
      <c r="OA48" s="113"/>
      <c r="OB48" s="113"/>
      <c r="OC48" s="113"/>
      <c r="OD48" s="113"/>
      <c r="OE48" s="113"/>
      <c r="OF48" s="113"/>
      <c r="OG48" s="113"/>
      <c r="OH48" s="113"/>
      <c r="OI48" s="113"/>
      <c r="OJ48" s="113"/>
      <c r="OK48" s="113"/>
      <c r="OL48" s="113"/>
      <c r="OM48" s="113"/>
      <c r="ON48" s="113"/>
      <c r="OO48" s="113"/>
      <c r="OP48" s="113"/>
      <c r="OQ48" s="113"/>
      <c r="OR48" s="113"/>
      <c r="OS48" s="113"/>
      <c r="OT48" s="113"/>
      <c r="OU48" s="113"/>
      <c r="OV48" s="113"/>
      <c r="OW48" s="113"/>
      <c r="OX48" s="113"/>
      <c r="OY48" s="113"/>
      <c r="OZ48" s="113"/>
      <c r="PA48" s="113"/>
      <c r="PB48" s="113"/>
      <c r="PC48" s="113"/>
      <c r="PD48" s="113"/>
      <c r="PE48" s="113"/>
      <c r="PF48" s="113"/>
      <c r="PG48" s="113"/>
      <c r="PH48" s="113"/>
      <c r="PI48" s="113"/>
      <c r="PJ48" s="113"/>
      <c r="PK48" s="113"/>
      <c r="PL48" s="113"/>
      <c r="PM48" s="113"/>
      <c r="PN48" s="113"/>
      <c r="PO48" s="113"/>
      <c r="PP48" s="113"/>
      <c r="PQ48" s="113"/>
      <c r="PR48" s="113"/>
      <c r="PS48" s="113"/>
      <c r="PT48" s="113"/>
      <c r="PU48" s="113"/>
      <c r="PV48" s="113"/>
      <c r="PW48" s="113"/>
      <c r="PX48" s="113"/>
      <c r="PY48" s="113"/>
      <c r="PZ48" s="113"/>
      <c r="QA48" s="113"/>
      <c r="QB48" s="113"/>
      <c r="QC48" s="113"/>
      <c r="QD48" s="113"/>
      <c r="QE48" s="113"/>
      <c r="QF48" s="113"/>
      <c r="QG48" s="113"/>
      <c r="QH48" s="113"/>
      <c r="QI48" s="113"/>
      <c r="QJ48" s="113"/>
      <c r="QK48" s="113"/>
      <c r="QL48" s="113"/>
      <c r="QM48" s="113"/>
      <c r="QN48" s="113"/>
      <c r="QO48" s="113"/>
      <c r="QP48" s="113"/>
      <c r="QQ48" s="113"/>
      <c r="QR48" s="113"/>
      <c r="QS48" s="113"/>
      <c r="QT48" s="113"/>
      <c r="QU48" s="113"/>
      <c r="QV48" s="113"/>
      <c r="QW48" s="113"/>
      <c r="QX48" s="113"/>
      <c r="QY48" s="113"/>
      <c r="QZ48" s="113"/>
      <c r="RA48" s="113"/>
      <c r="RB48" s="113"/>
      <c r="RC48" s="113"/>
      <c r="RD48" s="113"/>
      <c r="RE48" s="113"/>
      <c r="RF48" s="113"/>
      <c r="RG48" s="113"/>
      <c r="RH48" s="4"/>
      <c r="RI48" s="102">
        <v>-3</v>
      </c>
      <c r="RJ48" s="99">
        <v>1.9900000000000001E-2</v>
      </c>
      <c r="RK48" s="88">
        <v>0</v>
      </c>
      <c r="RL48" s="2"/>
    </row>
    <row r="49" spans="1:480" ht="12" customHeight="1" thickBot="1">
      <c r="A49" s="296"/>
      <c r="B49" s="269"/>
      <c r="C49" s="272"/>
      <c r="D49" s="275"/>
      <c r="E49" s="63" t="s">
        <v>69</v>
      </c>
      <c r="F49" s="262"/>
      <c r="G49" s="264"/>
      <c r="H49" s="265"/>
      <c r="I49" s="267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  <c r="IR49" s="113"/>
      <c r="IS49" s="113"/>
      <c r="IT49" s="113"/>
      <c r="IU49" s="113"/>
      <c r="IV49" s="113"/>
      <c r="IW49" s="113"/>
      <c r="IX49" s="113"/>
      <c r="IY49" s="113"/>
      <c r="IZ49" s="113"/>
      <c r="JA49" s="113"/>
      <c r="JB49" s="113"/>
      <c r="JC49" s="113"/>
      <c r="JD49" s="113"/>
      <c r="JE49" s="113"/>
      <c r="JF49" s="113"/>
      <c r="JG49" s="113"/>
      <c r="JH49" s="113"/>
      <c r="JI49" s="113"/>
      <c r="JJ49" s="113"/>
      <c r="JK49" s="113"/>
      <c r="JL49" s="113"/>
      <c r="JM49" s="113"/>
      <c r="JN49" s="113"/>
      <c r="JO49" s="113"/>
      <c r="JP49" s="113"/>
      <c r="JQ49" s="113"/>
      <c r="JR49" s="113"/>
      <c r="JS49" s="113"/>
      <c r="JT49" s="113"/>
      <c r="JU49" s="113"/>
      <c r="JV49" s="113"/>
      <c r="JW49" s="113"/>
      <c r="JX49" s="113"/>
      <c r="JY49" s="113"/>
      <c r="JZ49" s="113"/>
      <c r="KA49" s="113"/>
      <c r="KB49" s="113"/>
      <c r="KC49" s="113"/>
      <c r="KD49" s="113"/>
      <c r="KE49" s="113"/>
      <c r="KF49" s="113"/>
      <c r="KG49" s="113"/>
      <c r="KH49" s="113"/>
      <c r="KI49" s="113"/>
      <c r="KJ49" s="113"/>
      <c r="KK49" s="113"/>
      <c r="KL49" s="113"/>
      <c r="KM49" s="113"/>
      <c r="KN49" s="113"/>
      <c r="KO49" s="113"/>
      <c r="KP49" s="113"/>
      <c r="KQ49" s="113"/>
      <c r="KR49" s="113"/>
      <c r="KS49" s="113"/>
      <c r="KT49" s="113"/>
      <c r="KU49" s="113"/>
      <c r="KV49" s="113"/>
      <c r="KW49" s="113"/>
      <c r="KX49" s="113"/>
      <c r="KY49" s="113"/>
      <c r="KZ49" s="113"/>
      <c r="LA49" s="113"/>
      <c r="LB49" s="113"/>
      <c r="LC49" s="113"/>
      <c r="LD49" s="113"/>
      <c r="LE49" s="113"/>
      <c r="LF49" s="113"/>
      <c r="LG49" s="113"/>
      <c r="LH49" s="113"/>
      <c r="LI49" s="113"/>
      <c r="LJ49" s="113"/>
      <c r="LK49" s="113"/>
      <c r="LL49" s="113"/>
      <c r="LM49" s="113"/>
      <c r="LN49" s="113"/>
      <c r="LO49" s="113"/>
      <c r="LP49" s="113"/>
      <c r="LQ49" s="113"/>
      <c r="LR49" s="113"/>
      <c r="LS49" s="113"/>
      <c r="LT49" s="113"/>
      <c r="LU49" s="113"/>
      <c r="LV49" s="113"/>
      <c r="LW49" s="113"/>
      <c r="LX49" s="113"/>
      <c r="LY49" s="113"/>
      <c r="LZ49" s="113"/>
      <c r="MA49" s="113"/>
      <c r="MB49" s="113"/>
      <c r="MC49" s="113"/>
      <c r="MD49" s="113"/>
      <c r="ME49" s="113"/>
      <c r="MF49" s="113"/>
      <c r="MG49" s="113"/>
      <c r="MH49" s="113"/>
      <c r="MI49" s="113"/>
      <c r="MJ49" s="113"/>
      <c r="MK49" s="113"/>
      <c r="ML49" s="113"/>
      <c r="MM49" s="113"/>
      <c r="MN49" s="113"/>
      <c r="MO49" s="113"/>
      <c r="MP49" s="113"/>
      <c r="MQ49" s="113"/>
      <c r="MR49" s="113"/>
      <c r="MS49" s="113"/>
      <c r="MT49" s="113"/>
      <c r="MU49" s="113"/>
      <c r="MV49" s="113"/>
      <c r="MW49" s="113"/>
      <c r="MX49" s="113"/>
      <c r="MY49" s="113"/>
      <c r="MZ49" s="113"/>
      <c r="NA49" s="113"/>
      <c r="NB49" s="113"/>
      <c r="NC49" s="113"/>
      <c r="ND49" s="113"/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3"/>
      <c r="NS49" s="113"/>
      <c r="NT49" s="113"/>
      <c r="NU49" s="113"/>
      <c r="NV49" s="113"/>
      <c r="NW49" s="113"/>
      <c r="NX49" s="113"/>
      <c r="NY49" s="113"/>
      <c r="NZ49" s="113"/>
      <c r="OA49" s="113"/>
      <c r="OB49" s="113"/>
      <c r="OC49" s="113"/>
      <c r="OD49" s="113"/>
      <c r="OE49" s="113"/>
      <c r="OF49" s="113"/>
      <c r="OG49" s="113"/>
      <c r="OH49" s="113"/>
      <c r="OI49" s="113"/>
      <c r="OJ49" s="113"/>
      <c r="OK49" s="113"/>
      <c r="OL49" s="113"/>
      <c r="OM49" s="113"/>
      <c r="ON49" s="113"/>
      <c r="OO49" s="113"/>
      <c r="OP49" s="113"/>
      <c r="OQ49" s="113"/>
      <c r="OR49" s="113"/>
      <c r="OS49" s="113"/>
      <c r="OT49" s="113"/>
      <c r="OU49" s="113"/>
      <c r="OV49" s="113"/>
      <c r="OW49" s="113"/>
      <c r="OX49" s="113"/>
      <c r="OY49" s="113"/>
      <c r="OZ49" s="113"/>
      <c r="PA49" s="113"/>
      <c r="PB49" s="113"/>
      <c r="PC49" s="113"/>
      <c r="PD49" s="113"/>
      <c r="PE49" s="113"/>
      <c r="PF49" s="113"/>
      <c r="PG49" s="113"/>
      <c r="PH49" s="113"/>
      <c r="PI49" s="113"/>
      <c r="PJ49" s="113"/>
      <c r="PK49" s="113"/>
      <c r="PL49" s="113"/>
      <c r="PM49" s="113"/>
      <c r="PN49" s="113"/>
      <c r="PO49" s="113"/>
      <c r="PP49" s="113"/>
      <c r="PQ49" s="113"/>
      <c r="PR49" s="113"/>
      <c r="PS49" s="113"/>
      <c r="PT49" s="113"/>
      <c r="PU49" s="113"/>
      <c r="PV49" s="113"/>
      <c r="PW49" s="113"/>
      <c r="PX49" s="113"/>
      <c r="PY49" s="113"/>
      <c r="PZ49" s="113"/>
      <c r="QA49" s="113"/>
      <c r="QB49" s="113"/>
      <c r="QC49" s="113"/>
      <c r="QD49" s="113"/>
      <c r="QE49" s="113"/>
      <c r="QF49" s="113"/>
      <c r="QG49" s="113"/>
      <c r="QH49" s="113"/>
      <c r="QI49" s="113"/>
      <c r="QJ49" s="113"/>
      <c r="QK49" s="113"/>
      <c r="QL49" s="113"/>
      <c r="QM49" s="113"/>
      <c r="QN49" s="113"/>
      <c r="QO49" s="113"/>
      <c r="QP49" s="113"/>
      <c r="QQ49" s="113"/>
      <c r="QR49" s="113"/>
      <c r="QS49" s="113"/>
      <c r="QT49" s="113"/>
      <c r="QU49" s="113"/>
      <c r="QV49" s="113"/>
      <c r="QW49" s="113"/>
      <c r="QX49" s="113"/>
      <c r="QY49" s="113"/>
      <c r="QZ49" s="113"/>
      <c r="RA49" s="113"/>
      <c r="RB49" s="113"/>
      <c r="RC49" s="113"/>
      <c r="RD49" s="113"/>
      <c r="RE49" s="113"/>
      <c r="RF49" s="113"/>
      <c r="RG49" s="113"/>
      <c r="RH49" s="4"/>
      <c r="RI49" s="100">
        <v>0.02</v>
      </c>
      <c r="RJ49" s="101">
        <v>4.99E-2</v>
      </c>
      <c r="RK49" s="91">
        <v>1</v>
      </c>
      <c r="RL49" s="2"/>
    </row>
    <row r="50" spans="1:480" ht="12" customHeight="1">
      <c r="A50" s="296"/>
      <c r="B50" s="276" t="s">
        <v>203</v>
      </c>
      <c r="C50" s="300">
        <v>0.69</v>
      </c>
      <c r="D50" s="301">
        <f>C50-C47</f>
        <v>0.23999999999999994</v>
      </c>
      <c r="E50" s="47" t="s">
        <v>70</v>
      </c>
      <c r="F50" s="262"/>
      <c r="G50" s="264"/>
      <c r="H50" s="265"/>
      <c r="I50" s="267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  <c r="IR50" s="113"/>
      <c r="IS50" s="113"/>
      <c r="IT50" s="113"/>
      <c r="IU50" s="113"/>
      <c r="IV50" s="113"/>
      <c r="IW50" s="113"/>
      <c r="IX50" s="113"/>
      <c r="IY50" s="113"/>
      <c r="IZ50" s="113"/>
      <c r="JA50" s="113"/>
      <c r="JB50" s="113"/>
      <c r="JC50" s="113"/>
      <c r="JD50" s="113"/>
      <c r="JE50" s="113"/>
      <c r="JF50" s="113"/>
      <c r="JG50" s="113"/>
      <c r="JH50" s="113"/>
      <c r="JI50" s="113"/>
      <c r="JJ50" s="113"/>
      <c r="JK50" s="113"/>
      <c r="JL50" s="113"/>
      <c r="JM50" s="113"/>
      <c r="JN50" s="113"/>
      <c r="JO50" s="113"/>
      <c r="JP50" s="113"/>
      <c r="JQ50" s="113"/>
      <c r="JR50" s="113"/>
      <c r="JS50" s="113"/>
      <c r="JT50" s="113"/>
      <c r="JU50" s="113"/>
      <c r="JV50" s="113"/>
      <c r="JW50" s="113"/>
      <c r="JX50" s="113"/>
      <c r="JY50" s="113"/>
      <c r="JZ50" s="113"/>
      <c r="KA50" s="113"/>
      <c r="KB50" s="113"/>
      <c r="KC50" s="113"/>
      <c r="KD50" s="113"/>
      <c r="KE50" s="113"/>
      <c r="KF50" s="113"/>
      <c r="KG50" s="113"/>
      <c r="KH50" s="113"/>
      <c r="KI50" s="113"/>
      <c r="KJ50" s="113"/>
      <c r="KK50" s="113"/>
      <c r="KL50" s="113"/>
      <c r="KM50" s="113"/>
      <c r="KN50" s="113"/>
      <c r="KO50" s="113"/>
      <c r="KP50" s="113"/>
      <c r="KQ50" s="113"/>
      <c r="KR50" s="113"/>
      <c r="KS50" s="113"/>
      <c r="KT50" s="113"/>
      <c r="KU50" s="113"/>
      <c r="KV50" s="113"/>
      <c r="KW50" s="113"/>
      <c r="KX50" s="113"/>
      <c r="KY50" s="113"/>
      <c r="KZ50" s="113"/>
      <c r="LA50" s="113"/>
      <c r="LB50" s="113"/>
      <c r="LC50" s="113"/>
      <c r="LD50" s="113"/>
      <c r="LE50" s="113"/>
      <c r="LF50" s="113"/>
      <c r="LG50" s="113"/>
      <c r="LH50" s="113"/>
      <c r="LI50" s="113"/>
      <c r="LJ50" s="113"/>
      <c r="LK50" s="113"/>
      <c r="LL50" s="113"/>
      <c r="LM50" s="113"/>
      <c r="LN50" s="113"/>
      <c r="LO50" s="113"/>
      <c r="LP50" s="113"/>
      <c r="LQ50" s="113"/>
      <c r="LR50" s="113"/>
      <c r="LS50" s="113"/>
      <c r="LT50" s="113"/>
      <c r="LU50" s="113"/>
      <c r="LV50" s="113"/>
      <c r="LW50" s="113"/>
      <c r="LX50" s="113"/>
      <c r="LY50" s="113"/>
      <c r="LZ50" s="113"/>
      <c r="MA50" s="113"/>
      <c r="MB50" s="113"/>
      <c r="MC50" s="113"/>
      <c r="MD50" s="113"/>
      <c r="ME50" s="113"/>
      <c r="MF50" s="113"/>
      <c r="MG50" s="113"/>
      <c r="MH50" s="113"/>
      <c r="MI50" s="113"/>
      <c r="MJ50" s="113"/>
      <c r="MK50" s="113"/>
      <c r="ML50" s="113"/>
      <c r="MM50" s="113"/>
      <c r="MN50" s="113"/>
      <c r="MO50" s="113"/>
      <c r="MP50" s="113"/>
      <c r="MQ50" s="113"/>
      <c r="MR50" s="113"/>
      <c r="MS50" s="113"/>
      <c r="MT50" s="113"/>
      <c r="MU50" s="113"/>
      <c r="MV50" s="113"/>
      <c r="MW50" s="113"/>
      <c r="MX50" s="113"/>
      <c r="MY50" s="113"/>
      <c r="MZ50" s="113"/>
      <c r="NA50" s="113"/>
      <c r="NB50" s="113"/>
      <c r="NC50" s="113"/>
      <c r="ND50" s="113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3"/>
      <c r="NS50" s="113"/>
      <c r="NT50" s="113"/>
      <c r="NU50" s="113"/>
      <c r="NV50" s="113"/>
      <c r="NW50" s="113"/>
      <c r="NX50" s="113"/>
      <c r="NY50" s="113"/>
      <c r="NZ50" s="113"/>
      <c r="OA50" s="113"/>
      <c r="OB50" s="113"/>
      <c r="OC50" s="113"/>
      <c r="OD50" s="113"/>
      <c r="OE50" s="113"/>
      <c r="OF50" s="113"/>
      <c r="OG50" s="113"/>
      <c r="OH50" s="113"/>
      <c r="OI50" s="113"/>
      <c r="OJ50" s="113"/>
      <c r="OK50" s="113"/>
      <c r="OL50" s="113"/>
      <c r="OM50" s="113"/>
      <c r="ON50" s="113"/>
      <c r="OO50" s="113"/>
      <c r="OP50" s="113"/>
      <c r="OQ50" s="113"/>
      <c r="OR50" s="113"/>
      <c r="OS50" s="113"/>
      <c r="OT50" s="113"/>
      <c r="OU50" s="113"/>
      <c r="OV50" s="113"/>
      <c r="OW50" s="113"/>
      <c r="OX50" s="113"/>
      <c r="OY50" s="113"/>
      <c r="OZ50" s="113"/>
      <c r="PA50" s="113"/>
      <c r="PB50" s="113"/>
      <c r="PC50" s="113"/>
      <c r="PD50" s="113"/>
      <c r="PE50" s="113"/>
      <c r="PF50" s="113"/>
      <c r="PG50" s="113"/>
      <c r="PH50" s="113"/>
      <c r="PI50" s="113"/>
      <c r="PJ50" s="113"/>
      <c r="PK50" s="113"/>
      <c r="PL50" s="113"/>
      <c r="PM50" s="113"/>
      <c r="PN50" s="113"/>
      <c r="PO50" s="113"/>
      <c r="PP50" s="113"/>
      <c r="PQ50" s="113"/>
      <c r="PR50" s="113"/>
      <c r="PS50" s="113"/>
      <c r="PT50" s="113"/>
      <c r="PU50" s="113"/>
      <c r="PV50" s="113"/>
      <c r="PW50" s="113"/>
      <c r="PX50" s="113"/>
      <c r="PY50" s="113"/>
      <c r="PZ50" s="113"/>
      <c r="QA50" s="113"/>
      <c r="QB50" s="113"/>
      <c r="QC50" s="113"/>
      <c r="QD50" s="113"/>
      <c r="QE50" s="113"/>
      <c r="QF50" s="113"/>
      <c r="QG50" s="113"/>
      <c r="QH50" s="113"/>
      <c r="QI50" s="113"/>
      <c r="QJ50" s="113"/>
      <c r="QK50" s="113"/>
      <c r="QL50" s="113"/>
      <c r="QM50" s="113"/>
      <c r="QN50" s="113"/>
      <c r="QO50" s="113"/>
      <c r="QP50" s="113"/>
      <c r="QQ50" s="113"/>
      <c r="QR50" s="113"/>
      <c r="QS50" s="113"/>
      <c r="QT50" s="113"/>
      <c r="QU50" s="113"/>
      <c r="QV50" s="113"/>
      <c r="QW50" s="113"/>
      <c r="QX50" s="113"/>
      <c r="QY50" s="113"/>
      <c r="QZ50" s="113"/>
      <c r="RA50" s="113"/>
      <c r="RB50" s="113"/>
      <c r="RC50" s="113"/>
      <c r="RD50" s="113"/>
      <c r="RE50" s="113"/>
      <c r="RF50" s="113"/>
      <c r="RG50" s="113"/>
      <c r="RH50" s="4"/>
      <c r="RI50" s="100">
        <v>0.05</v>
      </c>
      <c r="RJ50" s="101">
        <v>6.6600000000000006E-2</v>
      </c>
      <c r="RK50" s="91">
        <v>2</v>
      </c>
      <c r="RL50" s="2"/>
    </row>
    <row r="51" spans="1:480" ht="12" customHeight="1">
      <c r="A51" s="296"/>
      <c r="B51" s="268"/>
      <c r="C51" s="271"/>
      <c r="D51" s="302"/>
      <c r="E51" s="63" t="s">
        <v>71</v>
      </c>
      <c r="F51" s="262"/>
      <c r="G51" s="264"/>
      <c r="H51" s="265"/>
      <c r="I51" s="267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  <c r="IR51" s="113"/>
      <c r="IS51" s="113"/>
      <c r="IT51" s="113"/>
      <c r="IU51" s="113"/>
      <c r="IV51" s="113"/>
      <c r="IW51" s="113"/>
      <c r="IX51" s="113"/>
      <c r="IY51" s="113"/>
      <c r="IZ51" s="113"/>
      <c r="JA51" s="113"/>
      <c r="JB51" s="113"/>
      <c r="JC51" s="113"/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/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/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/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/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113"/>
      <c r="MU51" s="113"/>
      <c r="MV51" s="113"/>
      <c r="MW51" s="113"/>
      <c r="MX51" s="113"/>
      <c r="MY51" s="113"/>
      <c r="MZ51" s="113"/>
      <c r="NA51" s="113"/>
      <c r="NB51" s="113"/>
      <c r="NC51" s="113"/>
      <c r="ND51" s="113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3"/>
      <c r="NS51" s="113"/>
      <c r="NT51" s="113"/>
      <c r="NU51" s="113"/>
      <c r="NV51" s="113"/>
      <c r="NW51" s="113"/>
      <c r="NX51" s="113"/>
      <c r="NY51" s="113"/>
      <c r="NZ51" s="113"/>
      <c r="OA51" s="113"/>
      <c r="OB51" s="113"/>
      <c r="OC51" s="113"/>
      <c r="OD51" s="113"/>
      <c r="OE51" s="113"/>
      <c r="OF51" s="113"/>
      <c r="OG51" s="113"/>
      <c r="OH51" s="113"/>
      <c r="OI51" s="113"/>
      <c r="OJ51" s="113"/>
      <c r="OK51" s="113"/>
      <c r="OL51" s="113"/>
      <c r="OM51" s="113"/>
      <c r="ON51" s="113"/>
      <c r="OO51" s="113"/>
      <c r="OP51" s="113"/>
      <c r="OQ51" s="113"/>
      <c r="OR51" s="113"/>
      <c r="OS51" s="113"/>
      <c r="OT51" s="113"/>
      <c r="OU51" s="113"/>
      <c r="OV51" s="113"/>
      <c r="OW51" s="113"/>
      <c r="OX51" s="113"/>
      <c r="OY51" s="113"/>
      <c r="OZ51" s="113"/>
      <c r="PA51" s="113"/>
      <c r="PB51" s="113"/>
      <c r="PC51" s="113"/>
      <c r="PD51" s="113"/>
      <c r="PE51" s="113"/>
      <c r="PF51" s="113"/>
      <c r="PG51" s="113"/>
      <c r="PH51" s="113"/>
      <c r="PI51" s="113"/>
      <c r="PJ51" s="113"/>
      <c r="PK51" s="113"/>
      <c r="PL51" s="113"/>
      <c r="PM51" s="113"/>
      <c r="PN51" s="113"/>
      <c r="PO51" s="113"/>
      <c r="PP51" s="113"/>
      <c r="PQ51" s="113"/>
      <c r="PR51" s="113"/>
      <c r="PS51" s="113"/>
      <c r="PT51" s="113"/>
      <c r="PU51" s="113"/>
      <c r="PV51" s="113"/>
      <c r="PW51" s="113"/>
      <c r="PX51" s="113"/>
      <c r="PY51" s="113"/>
      <c r="PZ51" s="113"/>
      <c r="QA51" s="113"/>
      <c r="QB51" s="113"/>
      <c r="QC51" s="113"/>
      <c r="QD51" s="113"/>
      <c r="QE51" s="113"/>
      <c r="QF51" s="113"/>
      <c r="QG51" s="113"/>
      <c r="QH51" s="113"/>
      <c r="QI51" s="113"/>
      <c r="QJ51" s="113"/>
      <c r="QK51" s="113"/>
      <c r="QL51" s="113"/>
      <c r="QM51" s="113"/>
      <c r="QN51" s="113"/>
      <c r="QO51" s="113"/>
      <c r="QP51" s="113"/>
      <c r="QQ51" s="113"/>
      <c r="QR51" s="113"/>
      <c r="QS51" s="113"/>
      <c r="QT51" s="113"/>
      <c r="QU51" s="113"/>
      <c r="QV51" s="113"/>
      <c r="QW51" s="113"/>
      <c r="QX51" s="113"/>
      <c r="QY51" s="113"/>
      <c r="QZ51" s="113"/>
      <c r="RA51" s="113"/>
      <c r="RB51" s="113"/>
      <c r="RC51" s="113"/>
      <c r="RD51" s="113"/>
      <c r="RE51" s="113"/>
      <c r="RF51" s="113"/>
      <c r="RG51" s="113"/>
      <c r="RH51" s="4"/>
      <c r="RI51" s="100">
        <v>7.0000000000000007E-2</v>
      </c>
      <c r="RJ51" s="100">
        <v>1</v>
      </c>
      <c r="RK51" s="91">
        <v>3</v>
      </c>
      <c r="RL51" s="2"/>
    </row>
    <row r="52" spans="1:480" ht="12" customHeight="1" thickBot="1">
      <c r="A52" s="296"/>
      <c r="B52" s="269"/>
      <c r="C52" s="272"/>
      <c r="D52" s="303"/>
      <c r="E52" s="47" t="s">
        <v>72</v>
      </c>
      <c r="F52" s="262"/>
      <c r="G52" s="264"/>
      <c r="H52" s="265"/>
      <c r="I52" s="267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  <c r="IR52" s="113"/>
      <c r="IS52" s="113"/>
      <c r="IT52" s="113"/>
      <c r="IU52" s="113"/>
      <c r="IV52" s="113"/>
      <c r="IW52" s="113"/>
      <c r="IX52" s="113"/>
      <c r="IY52" s="113"/>
      <c r="IZ52" s="113"/>
      <c r="JA52" s="113"/>
      <c r="JB52" s="113"/>
      <c r="JC52" s="113"/>
      <c r="JD52" s="113"/>
      <c r="JE52" s="113"/>
      <c r="JF52" s="113"/>
      <c r="JG52" s="113"/>
      <c r="JH52" s="113"/>
      <c r="JI52" s="113"/>
      <c r="JJ52" s="113"/>
      <c r="JK52" s="113"/>
      <c r="JL52" s="113"/>
      <c r="JM52" s="113"/>
      <c r="JN52" s="113"/>
      <c r="JO52" s="113"/>
      <c r="JP52" s="113"/>
      <c r="JQ52" s="113"/>
      <c r="JR52" s="113"/>
      <c r="JS52" s="113"/>
      <c r="JT52" s="113"/>
      <c r="JU52" s="113"/>
      <c r="JV52" s="113"/>
      <c r="JW52" s="113"/>
      <c r="JX52" s="113"/>
      <c r="JY52" s="113"/>
      <c r="JZ52" s="113"/>
      <c r="KA52" s="113"/>
      <c r="KB52" s="113"/>
      <c r="KC52" s="113"/>
      <c r="KD52" s="113"/>
      <c r="KE52" s="113"/>
      <c r="KF52" s="113"/>
      <c r="KG52" s="113"/>
      <c r="KH52" s="113"/>
      <c r="KI52" s="113"/>
      <c r="KJ52" s="113"/>
      <c r="KK52" s="113"/>
      <c r="KL52" s="113"/>
      <c r="KM52" s="113"/>
      <c r="KN52" s="113"/>
      <c r="KO52" s="113"/>
      <c r="KP52" s="113"/>
      <c r="KQ52" s="113"/>
      <c r="KR52" s="113"/>
      <c r="KS52" s="113"/>
      <c r="KT52" s="113"/>
      <c r="KU52" s="113"/>
      <c r="KV52" s="113"/>
      <c r="KW52" s="113"/>
      <c r="KX52" s="113"/>
      <c r="KY52" s="113"/>
      <c r="KZ52" s="113"/>
      <c r="LA52" s="113"/>
      <c r="LB52" s="113"/>
      <c r="LC52" s="113"/>
      <c r="LD52" s="113"/>
      <c r="LE52" s="113"/>
      <c r="LF52" s="113"/>
      <c r="LG52" s="113"/>
      <c r="LH52" s="113"/>
      <c r="LI52" s="113"/>
      <c r="LJ52" s="113"/>
      <c r="LK52" s="113"/>
      <c r="LL52" s="113"/>
      <c r="LM52" s="113"/>
      <c r="LN52" s="113"/>
      <c r="LO52" s="113"/>
      <c r="LP52" s="113"/>
      <c r="LQ52" s="113"/>
      <c r="LR52" s="113"/>
      <c r="LS52" s="113"/>
      <c r="LT52" s="113"/>
      <c r="LU52" s="113"/>
      <c r="LV52" s="113"/>
      <c r="LW52" s="113"/>
      <c r="LX52" s="113"/>
      <c r="LY52" s="113"/>
      <c r="LZ52" s="113"/>
      <c r="MA52" s="113"/>
      <c r="MB52" s="113"/>
      <c r="MC52" s="113"/>
      <c r="MD52" s="113"/>
      <c r="ME52" s="113"/>
      <c r="MF52" s="113"/>
      <c r="MG52" s="113"/>
      <c r="MH52" s="113"/>
      <c r="MI52" s="113"/>
      <c r="MJ52" s="113"/>
      <c r="MK52" s="113"/>
      <c r="ML52" s="113"/>
      <c r="MM52" s="113"/>
      <c r="MN52" s="113"/>
      <c r="MO52" s="113"/>
      <c r="MP52" s="113"/>
      <c r="MQ52" s="113"/>
      <c r="MR52" s="113"/>
      <c r="MS52" s="113"/>
      <c r="MT52" s="113"/>
      <c r="MU52" s="113"/>
      <c r="MV52" s="113"/>
      <c r="MW52" s="113"/>
      <c r="MX52" s="113"/>
      <c r="MY52" s="113"/>
      <c r="MZ52" s="113"/>
      <c r="NA52" s="113"/>
      <c r="NB52" s="113"/>
      <c r="NC52" s="113"/>
      <c r="ND52" s="113"/>
      <c r="NE52" s="113"/>
      <c r="NF52" s="113"/>
      <c r="NG52" s="113"/>
      <c r="NH52" s="113"/>
      <c r="NI52" s="113"/>
      <c r="NJ52" s="113"/>
      <c r="NK52" s="113"/>
      <c r="NL52" s="113"/>
      <c r="NM52" s="113"/>
      <c r="NN52" s="113"/>
      <c r="NO52" s="113"/>
      <c r="NP52" s="113"/>
      <c r="NQ52" s="113"/>
      <c r="NR52" s="113"/>
      <c r="NS52" s="113"/>
      <c r="NT52" s="113"/>
      <c r="NU52" s="113"/>
      <c r="NV52" s="113"/>
      <c r="NW52" s="113"/>
      <c r="NX52" s="113"/>
      <c r="NY52" s="113"/>
      <c r="NZ52" s="113"/>
      <c r="OA52" s="113"/>
      <c r="OB52" s="113"/>
      <c r="OC52" s="113"/>
      <c r="OD52" s="113"/>
      <c r="OE52" s="113"/>
      <c r="OF52" s="113"/>
      <c r="OG52" s="113"/>
      <c r="OH52" s="113"/>
      <c r="OI52" s="113"/>
      <c r="OJ52" s="113"/>
      <c r="OK52" s="113"/>
      <c r="OL52" s="113"/>
      <c r="OM52" s="113"/>
      <c r="ON52" s="113"/>
      <c r="OO52" s="113"/>
      <c r="OP52" s="113"/>
      <c r="OQ52" s="113"/>
      <c r="OR52" s="113"/>
      <c r="OS52" s="113"/>
      <c r="OT52" s="113"/>
      <c r="OU52" s="113"/>
      <c r="OV52" s="113"/>
      <c r="OW52" s="113"/>
      <c r="OX52" s="113"/>
      <c r="OY52" s="113"/>
      <c r="OZ52" s="113"/>
      <c r="PA52" s="113"/>
      <c r="PB52" s="113"/>
      <c r="PC52" s="113"/>
      <c r="PD52" s="113"/>
      <c r="PE52" s="113"/>
      <c r="PF52" s="113"/>
      <c r="PG52" s="113"/>
      <c r="PH52" s="113"/>
      <c r="PI52" s="113"/>
      <c r="PJ52" s="113"/>
      <c r="PK52" s="113"/>
      <c r="PL52" s="113"/>
      <c r="PM52" s="113"/>
      <c r="PN52" s="113"/>
      <c r="PO52" s="113"/>
      <c r="PP52" s="113"/>
      <c r="PQ52" s="113"/>
      <c r="PR52" s="113"/>
      <c r="PS52" s="113"/>
      <c r="PT52" s="113"/>
      <c r="PU52" s="113"/>
      <c r="PV52" s="113"/>
      <c r="PW52" s="113"/>
      <c r="PX52" s="113"/>
      <c r="PY52" s="113"/>
      <c r="PZ52" s="113"/>
      <c r="QA52" s="113"/>
      <c r="QB52" s="113"/>
      <c r="QC52" s="113"/>
      <c r="QD52" s="113"/>
      <c r="QE52" s="113"/>
      <c r="QF52" s="113"/>
      <c r="QG52" s="113"/>
      <c r="QH52" s="113"/>
      <c r="QI52" s="113"/>
      <c r="QJ52" s="113"/>
      <c r="QK52" s="113"/>
      <c r="QL52" s="113"/>
      <c r="QM52" s="113"/>
      <c r="QN52" s="113"/>
      <c r="QO52" s="113"/>
      <c r="QP52" s="113"/>
      <c r="QQ52" s="113"/>
      <c r="QR52" s="113"/>
      <c r="QS52" s="113"/>
      <c r="QT52" s="113"/>
      <c r="QU52" s="113"/>
      <c r="QV52" s="113"/>
      <c r="QW52" s="113"/>
      <c r="QX52" s="113"/>
      <c r="QY52" s="113"/>
      <c r="QZ52" s="113"/>
      <c r="RA52" s="113"/>
      <c r="RB52" s="113"/>
      <c r="RC52" s="113"/>
      <c r="RD52" s="113"/>
      <c r="RE52" s="113"/>
      <c r="RF52" s="113"/>
      <c r="RG52" s="113"/>
      <c r="RH52" s="4"/>
      <c r="RI52" s="4"/>
      <c r="RJ52" s="4"/>
      <c r="RK52" s="4"/>
      <c r="RL52" s="2"/>
    </row>
    <row r="53" spans="1:480" ht="12" customHeight="1">
      <c r="A53" s="296"/>
      <c r="B53" s="276" t="s">
        <v>204</v>
      </c>
      <c r="C53" s="300">
        <v>0.8</v>
      </c>
      <c r="D53" s="301">
        <f>C53-C50</f>
        <v>0.1100000000000001</v>
      </c>
      <c r="E53" s="63" t="s">
        <v>73</v>
      </c>
      <c r="F53" s="262"/>
      <c r="G53" s="264"/>
      <c r="H53" s="265"/>
      <c r="I53" s="267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  <c r="IT53" s="113"/>
      <c r="IU53" s="113"/>
      <c r="IV53" s="113"/>
      <c r="IW53" s="113"/>
      <c r="IX53" s="113"/>
      <c r="IY53" s="113"/>
      <c r="IZ53" s="113"/>
      <c r="JA53" s="113"/>
      <c r="JB53" s="113"/>
      <c r="JC53" s="113"/>
      <c r="JD53" s="113"/>
      <c r="JE53" s="113"/>
      <c r="JF53" s="113"/>
      <c r="JG53" s="113"/>
      <c r="JH53" s="113"/>
      <c r="JI53" s="113"/>
      <c r="JJ53" s="113"/>
      <c r="JK53" s="113"/>
      <c r="JL53" s="113"/>
      <c r="JM53" s="113"/>
      <c r="JN53" s="113"/>
      <c r="JO53" s="113"/>
      <c r="JP53" s="113"/>
      <c r="JQ53" s="113"/>
      <c r="JR53" s="113"/>
      <c r="JS53" s="113"/>
      <c r="JT53" s="113"/>
      <c r="JU53" s="113"/>
      <c r="JV53" s="113"/>
      <c r="JW53" s="113"/>
      <c r="JX53" s="113"/>
      <c r="JY53" s="113"/>
      <c r="JZ53" s="113"/>
      <c r="KA53" s="113"/>
      <c r="KB53" s="113"/>
      <c r="KC53" s="113"/>
      <c r="KD53" s="113"/>
      <c r="KE53" s="113"/>
      <c r="KF53" s="113"/>
      <c r="KG53" s="113"/>
      <c r="KH53" s="113"/>
      <c r="KI53" s="113"/>
      <c r="KJ53" s="113"/>
      <c r="KK53" s="113"/>
      <c r="KL53" s="113"/>
      <c r="KM53" s="113"/>
      <c r="KN53" s="113"/>
      <c r="KO53" s="113"/>
      <c r="KP53" s="113"/>
      <c r="KQ53" s="113"/>
      <c r="KR53" s="113"/>
      <c r="KS53" s="113"/>
      <c r="KT53" s="113"/>
      <c r="KU53" s="113"/>
      <c r="KV53" s="113"/>
      <c r="KW53" s="113"/>
      <c r="KX53" s="113"/>
      <c r="KY53" s="113"/>
      <c r="KZ53" s="113"/>
      <c r="LA53" s="113"/>
      <c r="LB53" s="113"/>
      <c r="LC53" s="113"/>
      <c r="LD53" s="113"/>
      <c r="LE53" s="113"/>
      <c r="LF53" s="113"/>
      <c r="LG53" s="113"/>
      <c r="LH53" s="113"/>
      <c r="LI53" s="113"/>
      <c r="LJ53" s="113"/>
      <c r="LK53" s="113"/>
      <c r="LL53" s="113"/>
      <c r="LM53" s="113"/>
      <c r="LN53" s="113"/>
      <c r="LO53" s="113"/>
      <c r="LP53" s="113"/>
      <c r="LQ53" s="113"/>
      <c r="LR53" s="113"/>
      <c r="LS53" s="113"/>
      <c r="LT53" s="113"/>
      <c r="LU53" s="113"/>
      <c r="LV53" s="113"/>
      <c r="LW53" s="113"/>
      <c r="LX53" s="113"/>
      <c r="LY53" s="113"/>
      <c r="LZ53" s="113"/>
      <c r="MA53" s="113"/>
      <c r="MB53" s="113"/>
      <c r="MC53" s="113"/>
      <c r="MD53" s="113"/>
      <c r="ME53" s="113"/>
      <c r="MF53" s="113"/>
      <c r="MG53" s="113"/>
      <c r="MH53" s="113"/>
      <c r="MI53" s="113"/>
      <c r="MJ53" s="113"/>
      <c r="MK53" s="113"/>
      <c r="ML53" s="113"/>
      <c r="MM53" s="113"/>
      <c r="MN53" s="113"/>
      <c r="MO53" s="113"/>
      <c r="MP53" s="113"/>
      <c r="MQ53" s="113"/>
      <c r="MR53" s="113"/>
      <c r="MS53" s="113"/>
      <c r="MT53" s="113"/>
      <c r="MU53" s="113"/>
      <c r="MV53" s="113"/>
      <c r="MW53" s="113"/>
      <c r="MX53" s="113"/>
      <c r="MY53" s="113"/>
      <c r="MZ53" s="113"/>
      <c r="NA53" s="113"/>
      <c r="NB53" s="113"/>
      <c r="NC53" s="113"/>
      <c r="ND53" s="113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3"/>
      <c r="NS53" s="113"/>
      <c r="NT53" s="113"/>
      <c r="NU53" s="113"/>
      <c r="NV53" s="113"/>
      <c r="NW53" s="113"/>
      <c r="NX53" s="113"/>
      <c r="NY53" s="113"/>
      <c r="NZ53" s="113"/>
      <c r="OA53" s="113"/>
      <c r="OB53" s="113"/>
      <c r="OC53" s="113"/>
      <c r="OD53" s="113"/>
      <c r="OE53" s="113"/>
      <c r="OF53" s="113"/>
      <c r="OG53" s="113"/>
      <c r="OH53" s="113"/>
      <c r="OI53" s="113"/>
      <c r="OJ53" s="113"/>
      <c r="OK53" s="113"/>
      <c r="OL53" s="113"/>
      <c r="OM53" s="113"/>
      <c r="ON53" s="113"/>
      <c r="OO53" s="113"/>
      <c r="OP53" s="113"/>
      <c r="OQ53" s="113"/>
      <c r="OR53" s="113"/>
      <c r="OS53" s="113"/>
      <c r="OT53" s="113"/>
      <c r="OU53" s="113"/>
      <c r="OV53" s="113"/>
      <c r="OW53" s="113"/>
      <c r="OX53" s="113"/>
      <c r="OY53" s="113"/>
      <c r="OZ53" s="113"/>
      <c r="PA53" s="113"/>
      <c r="PB53" s="113"/>
      <c r="PC53" s="113"/>
      <c r="PD53" s="113"/>
      <c r="PE53" s="113"/>
      <c r="PF53" s="113"/>
      <c r="PG53" s="113"/>
      <c r="PH53" s="113"/>
      <c r="PI53" s="113"/>
      <c r="PJ53" s="113"/>
      <c r="PK53" s="113"/>
      <c r="PL53" s="113"/>
      <c r="PM53" s="113"/>
      <c r="PN53" s="113"/>
      <c r="PO53" s="113"/>
      <c r="PP53" s="113"/>
      <c r="PQ53" s="113"/>
      <c r="PR53" s="113"/>
      <c r="PS53" s="113"/>
      <c r="PT53" s="113"/>
      <c r="PU53" s="113"/>
      <c r="PV53" s="113"/>
      <c r="PW53" s="113"/>
      <c r="PX53" s="113"/>
      <c r="PY53" s="113"/>
      <c r="PZ53" s="113"/>
      <c r="QA53" s="113"/>
      <c r="QB53" s="113"/>
      <c r="QC53" s="113"/>
      <c r="QD53" s="113"/>
      <c r="QE53" s="113"/>
      <c r="QF53" s="113"/>
      <c r="QG53" s="113"/>
      <c r="QH53" s="113"/>
      <c r="QI53" s="113"/>
      <c r="QJ53" s="113"/>
      <c r="QK53" s="113"/>
      <c r="QL53" s="113"/>
      <c r="QM53" s="113"/>
      <c r="QN53" s="113"/>
      <c r="QO53" s="113"/>
      <c r="QP53" s="113"/>
      <c r="QQ53" s="113"/>
      <c r="QR53" s="113"/>
      <c r="QS53" s="113"/>
      <c r="QT53" s="113"/>
      <c r="QU53" s="113"/>
      <c r="QV53" s="113"/>
      <c r="QW53" s="113"/>
      <c r="QX53" s="113"/>
      <c r="QY53" s="113"/>
      <c r="QZ53" s="113"/>
      <c r="RA53" s="113"/>
      <c r="RB53" s="113"/>
      <c r="RC53" s="113"/>
      <c r="RD53" s="113"/>
      <c r="RE53" s="113"/>
      <c r="RF53" s="113"/>
      <c r="RG53" s="113"/>
      <c r="RH53" s="4"/>
      <c r="RI53" s="4"/>
      <c r="RJ53" s="4"/>
      <c r="RK53" s="4"/>
      <c r="RL53" s="2"/>
    </row>
    <row r="54" spans="1:480" ht="12" customHeight="1">
      <c r="A54" s="296"/>
      <c r="B54" s="268"/>
      <c r="C54" s="271"/>
      <c r="D54" s="302"/>
      <c r="E54" s="63" t="s">
        <v>74</v>
      </c>
      <c r="F54" s="262"/>
      <c r="G54" s="264"/>
      <c r="H54" s="265"/>
      <c r="I54" s="267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  <c r="IR54" s="113"/>
      <c r="IS54" s="113"/>
      <c r="IT54" s="113"/>
      <c r="IU54" s="113"/>
      <c r="IV54" s="113"/>
      <c r="IW54" s="113"/>
      <c r="IX54" s="113"/>
      <c r="IY54" s="113"/>
      <c r="IZ54" s="113"/>
      <c r="JA54" s="113"/>
      <c r="JB54" s="113"/>
      <c r="JC54" s="113"/>
      <c r="JD54" s="113"/>
      <c r="JE54" s="113"/>
      <c r="JF54" s="113"/>
      <c r="JG54" s="113"/>
      <c r="JH54" s="113"/>
      <c r="JI54" s="113"/>
      <c r="JJ54" s="113"/>
      <c r="JK54" s="113"/>
      <c r="JL54" s="113"/>
      <c r="JM54" s="113"/>
      <c r="JN54" s="113"/>
      <c r="JO54" s="113"/>
      <c r="JP54" s="113"/>
      <c r="JQ54" s="113"/>
      <c r="JR54" s="113"/>
      <c r="JS54" s="113"/>
      <c r="JT54" s="113"/>
      <c r="JU54" s="113"/>
      <c r="JV54" s="113"/>
      <c r="JW54" s="113"/>
      <c r="JX54" s="113"/>
      <c r="JY54" s="113"/>
      <c r="JZ54" s="113"/>
      <c r="KA54" s="113"/>
      <c r="KB54" s="113"/>
      <c r="KC54" s="113"/>
      <c r="KD54" s="113"/>
      <c r="KE54" s="113"/>
      <c r="KF54" s="113"/>
      <c r="KG54" s="113"/>
      <c r="KH54" s="113"/>
      <c r="KI54" s="113"/>
      <c r="KJ54" s="113"/>
      <c r="KK54" s="113"/>
      <c r="KL54" s="113"/>
      <c r="KM54" s="113"/>
      <c r="KN54" s="113"/>
      <c r="KO54" s="113"/>
      <c r="KP54" s="113"/>
      <c r="KQ54" s="113"/>
      <c r="KR54" s="113"/>
      <c r="KS54" s="113"/>
      <c r="KT54" s="113"/>
      <c r="KU54" s="113"/>
      <c r="KV54" s="113"/>
      <c r="KW54" s="113"/>
      <c r="KX54" s="113"/>
      <c r="KY54" s="113"/>
      <c r="KZ54" s="113"/>
      <c r="LA54" s="113"/>
      <c r="LB54" s="113"/>
      <c r="LC54" s="113"/>
      <c r="LD54" s="113"/>
      <c r="LE54" s="113"/>
      <c r="LF54" s="113"/>
      <c r="LG54" s="113"/>
      <c r="LH54" s="113"/>
      <c r="LI54" s="113"/>
      <c r="LJ54" s="113"/>
      <c r="LK54" s="113"/>
      <c r="LL54" s="113"/>
      <c r="LM54" s="113"/>
      <c r="LN54" s="113"/>
      <c r="LO54" s="113"/>
      <c r="LP54" s="113"/>
      <c r="LQ54" s="113"/>
      <c r="LR54" s="113"/>
      <c r="LS54" s="113"/>
      <c r="LT54" s="113"/>
      <c r="LU54" s="113"/>
      <c r="LV54" s="113"/>
      <c r="LW54" s="113"/>
      <c r="LX54" s="113"/>
      <c r="LY54" s="113"/>
      <c r="LZ54" s="113"/>
      <c r="MA54" s="113"/>
      <c r="MB54" s="113"/>
      <c r="MC54" s="113"/>
      <c r="MD54" s="113"/>
      <c r="ME54" s="113"/>
      <c r="MF54" s="113"/>
      <c r="MG54" s="113"/>
      <c r="MH54" s="113"/>
      <c r="MI54" s="113"/>
      <c r="MJ54" s="113"/>
      <c r="MK54" s="113"/>
      <c r="ML54" s="113"/>
      <c r="MM54" s="113"/>
      <c r="MN54" s="113"/>
      <c r="MO54" s="113"/>
      <c r="MP54" s="113"/>
      <c r="MQ54" s="113"/>
      <c r="MR54" s="113"/>
      <c r="MS54" s="113"/>
      <c r="MT54" s="113"/>
      <c r="MU54" s="113"/>
      <c r="MV54" s="113"/>
      <c r="MW54" s="113"/>
      <c r="MX54" s="113"/>
      <c r="MY54" s="113"/>
      <c r="MZ54" s="113"/>
      <c r="NA54" s="113"/>
      <c r="NB54" s="113"/>
      <c r="NC54" s="113"/>
      <c r="ND54" s="113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3"/>
      <c r="NS54" s="113"/>
      <c r="NT54" s="113"/>
      <c r="NU54" s="113"/>
      <c r="NV54" s="113"/>
      <c r="NW54" s="113"/>
      <c r="NX54" s="113"/>
      <c r="NY54" s="113"/>
      <c r="NZ54" s="113"/>
      <c r="OA54" s="113"/>
      <c r="OB54" s="113"/>
      <c r="OC54" s="113"/>
      <c r="OD54" s="113"/>
      <c r="OE54" s="113"/>
      <c r="OF54" s="113"/>
      <c r="OG54" s="113"/>
      <c r="OH54" s="113"/>
      <c r="OI54" s="113"/>
      <c r="OJ54" s="113"/>
      <c r="OK54" s="113"/>
      <c r="OL54" s="113"/>
      <c r="OM54" s="113"/>
      <c r="ON54" s="113"/>
      <c r="OO54" s="113"/>
      <c r="OP54" s="113"/>
      <c r="OQ54" s="113"/>
      <c r="OR54" s="113"/>
      <c r="OS54" s="113"/>
      <c r="OT54" s="113"/>
      <c r="OU54" s="113"/>
      <c r="OV54" s="113"/>
      <c r="OW54" s="113"/>
      <c r="OX54" s="113"/>
      <c r="OY54" s="113"/>
      <c r="OZ54" s="113"/>
      <c r="PA54" s="113"/>
      <c r="PB54" s="113"/>
      <c r="PC54" s="113"/>
      <c r="PD54" s="113"/>
      <c r="PE54" s="113"/>
      <c r="PF54" s="113"/>
      <c r="PG54" s="113"/>
      <c r="PH54" s="113"/>
      <c r="PI54" s="113"/>
      <c r="PJ54" s="113"/>
      <c r="PK54" s="113"/>
      <c r="PL54" s="113"/>
      <c r="PM54" s="113"/>
      <c r="PN54" s="113"/>
      <c r="PO54" s="113"/>
      <c r="PP54" s="113"/>
      <c r="PQ54" s="113"/>
      <c r="PR54" s="113"/>
      <c r="PS54" s="113"/>
      <c r="PT54" s="113"/>
      <c r="PU54" s="113"/>
      <c r="PV54" s="113"/>
      <c r="PW54" s="113"/>
      <c r="PX54" s="113"/>
      <c r="PY54" s="113"/>
      <c r="PZ54" s="113"/>
      <c r="QA54" s="113"/>
      <c r="QB54" s="113"/>
      <c r="QC54" s="113"/>
      <c r="QD54" s="113"/>
      <c r="QE54" s="113"/>
      <c r="QF54" s="113"/>
      <c r="QG54" s="113"/>
      <c r="QH54" s="113"/>
      <c r="QI54" s="113"/>
      <c r="QJ54" s="113"/>
      <c r="QK54" s="113"/>
      <c r="QL54" s="113"/>
      <c r="QM54" s="113"/>
      <c r="QN54" s="113"/>
      <c r="QO54" s="113"/>
      <c r="QP54" s="113"/>
      <c r="QQ54" s="113"/>
      <c r="QR54" s="113"/>
      <c r="QS54" s="113"/>
      <c r="QT54" s="113"/>
      <c r="QU54" s="113"/>
      <c r="QV54" s="113"/>
      <c r="QW54" s="113"/>
      <c r="QX54" s="113"/>
      <c r="QY54" s="113"/>
      <c r="QZ54" s="113"/>
      <c r="RA54" s="113"/>
      <c r="RB54" s="113"/>
      <c r="RC54" s="113"/>
      <c r="RD54" s="113"/>
      <c r="RE54" s="113"/>
      <c r="RF54" s="113"/>
      <c r="RG54" s="113"/>
      <c r="RH54" s="4"/>
      <c r="RI54" s="92">
        <f>VLOOKUP(D56,$RI$48:$RK$51,3)</f>
        <v>3</v>
      </c>
      <c r="RJ54" s="4"/>
      <c r="RK54" s="4"/>
      <c r="RL54" s="2"/>
    </row>
    <row r="55" spans="1:480" ht="12" customHeight="1" thickBot="1">
      <c r="A55" s="296"/>
      <c r="B55" s="299"/>
      <c r="C55" s="272"/>
      <c r="D55" s="303"/>
      <c r="E55" s="46" t="s">
        <v>75</v>
      </c>
      <c r="F55" s="262"/>
      <c r="G55" s="264"/>
      <c r="H55" s="265"/>
      <c r="I55" s="267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  <c r="IM55" s="113"/>
      <c r="IN55" s="113"/>
      <c r="IO55" s="113"/>
      <c r="IP55" s="113"/>
      <c r="IQ55" s="113"/>
      <c r="IR55" s="113"/>
      <c r="IS55" s="113"/>
      <c r="IT55" s="113"/>
      <c r="IU55" s="113"/>
      <c r="IV55" s="113"/>
      <c r="IW55" s="113"/>
      <c r="IX55" s="113"/>
      <c r="IY55" s="113"/>
      <c r="IZ55" s="113"/>
      <c r="JA55" s="113"/>
      <c r="JB55" s="113"/>
      <c r="JC55" s="113"/>
      <c r="JD55" s="113"/>
      <c r="JE55" s="113"/>
      <c r="JF55" s="113"/>
      <c r="JG55" s="113"/>
      <c r="JH55" s="113"/>
      <c r="JI55" s="113"/>
      <c r="JJ55" s="113"/>
      <c r="JK55" s="113"/>
      <c r="JL55" s="113"/>
      <c r="JM55" s="113"/>
      <c r="JN55" s="113"/>
      <c r="JO55" s="113"/>
      <c r="JP55" s="113"/>
      <c r="JQ55" s="113"/>
      <c r="JR55" s="113"/>
      <c r="JS55" s="113"/>
      <c r="JT55" s="113"/>
      <c r="JU55" s="113"/>
      <c r="JV55" s="113"/>
      <c r="JW55" s="113"/>
      <c r="JX55" s="113"/>
      <c r="JY55" s="113"/>
      <c r="JZ55" s="113"/>
      <c r="KA55" s="113"/>
      <c r="KB55" s="113"/>
      <c r="KC55" s="113"/>
      <c r="KD55" s="113"/>
      <c r="KE55" s="113"/>
      <c r="KF55" s="113"/>
      <c r="KG55" s="113"/>
      <c r="KH55" s="113"/>
      <c r="KI55" s="113"/>
      <c r="KJ55" s="113"/>
      <c r="KK55" s="113"/>
      <c r="KL55" s="113"/>
      <c r="KM55" s="113"/>
      <c r="KN55" s="113"/>
      <c r="KO55" s="113"/>
      <c r="KP55" s="113"/>
      <c r="KQ55" s="113"/>
      <c r="KR55" s="113"/>
      <c r="KS55" s="113"/>
      <c r="KT55" s="113"/>
      <c r="KU55" s="113"/>
      <c r="KV55" s="113"/>
      <c r="KW55" s="113"/>
      <c r="KX55" s="113"/>
      <c r="KY55" s="113"/>
      <c r="KZ55" s="113"/>
      <c r="LA55" s="113"/>
      <c r="LB55" s="113"/>
      <c r="LC55" s="113"/>
      <c r="LD55" s="113"/>
      <c r="LE55" s="113"/>
      <c r="LF55" s="113"/>
      <c r="LG55" s="113"/>
      <c r="LH55" s="113"/>
      <c r="LI55" s="113"/>
      <c r="LJ55" s="113"/>
      <c r="LK55" s="113"/>
      <c r="LL55" s="113"/>
      <c r="LM55" s="113"/>
      <c r="LN55" s="113"/>
      <c r="LO55" s="113"/>
      <c r="LP55" s="113"/>
      <c r="LQ55" s="113"/>
      <c r="LR55" s="113"/>
      <c r="LS55" s="113"/>
      <c r="LT55" s="113"/>
      <c r="LU55" s="113"/>
      <c r="LV55" s="113"/>
      <c r="LW55" s="113"/>
      <c r="LX55" s="113"/>
      <c r="LY55" s="113"/>
      <c r="LZ55" s="113"/>
      <c r="MA55" s="113"/>
      <c r="MB55" s="113"/>
      <c r="MC55" s="113"/>
      <c r="MD55" s="113"/>
      <c r="ME55" s="113"/>
      <c r="MF55" s="113"/>
      <c r="MG55" s="113"/>
      <c r="MH55" s="113"/>
      <c r="MI55" s="113"/>
      <c r="MJ55" s="113"/>
      <c r="MK55" s="113"/>
      <c r="ML55" s="113"/>
      <c r="MM55" s="113"/>
      <c r="MN55" s="113"/>
      <c r="MO55" s="113"/>
      <c r="MP55" s="113"/>
      <c r="MQ55" s="113"/>
      <c r="MR55" s="113"/>
      <c r="MS55" s="113"/>
      <c r="MT55" s="113"/>
      <c r="MU55" s="113"/>
      <c r="MV55" s="113"/>
      <c r="MW55" s="113"/>
      <c r="MX55" s="113"/>
      <c r="MY55" s="113"/>
      <c r="MZ55" s="113"/>
      <c r="NA55" s="113"/>
      <c r="NB55" s="113"/>
      <c r="NC55" s="113"/>
      <c r="ND55" s="113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3"/>
      <c r="NS55" s="113"/>
      <c r="NT55" s="113"/>
      <c r="NU55" s="113"/>
      <c r="NV55" s="113"/>
      <c r="NW55" s="113"/>
      <c r="NX55" s="113"/>
      <c r="NY55" s="113"/>
      <c r="NZ55" s="113"/>
      <c r="OA55" s="113"/>
      <c r="OB55" s="113"/>
      <c r="OC55" s="113"/>
      <c r="OD55" s="113"/>
      <c r="OE55" s="113"/>
      <c r="OF55" s="113"/>
      <c r="OG55" s="113"/>
      <c r="OH55" s="113"/>
      <c r="OI55" s="113"/>
      <c r="OJ55" s="113"/>
      <c r="OK55" s="113"/>
      <c r="OL55" s="113"/>
      <c r="OM55" s="113"/>
      <c r="ON55" s="113"/>
      <c r="OO55" s="113"/>
      <c r="OP55" s="113"/>
      <c r="OQ55" s="113"/>
      <c r="OR55" s="113"/>
      <c r="OS55" s="113"/>
      <c r="OT55" s="113"/>
      <c r="OU55" s="113"/>
      <c r="OV55" s="113"/>
      <c r="OW55" s="113"/>
      <c r="OX55" s="113"/>
      <c r="OY55" s="113"/>
      <c r="OZ55" s="113"/>
      <c r="PA55" s="113"/>
      <c r="PB55" s="113"/>
      <c r="PC55" s="113"/>
      <c r="PD55" s="113"/>
      <c r="PE55" s="113"/>
      <c r="PF55" s="113"/>
      <c r="PG55" s="113"/>
      <c r="PH55" s="113"/>
      <c r="PI55" s="113"/>
      <c r="PJ55" s="113"/>
      <c r="PK55" s="113"/>
      <c r="PL55" s="113"/>
      <c r="PM55" s="113"/>
      <c r="PN55" s="113"/>
      <c r="PO55" s="113"/>
      <c r="PP55" s="113"/>
      <c r="PQ55" s="113"/>
      <c r="PR55" s="113"/>
      <c r="PS55" s="113"/>
      <c r="PT55" s="113"/>
      <c r="PU55" s="113"/>
      <c r="PV55" s="113"/>
      <c r="PW55" s="113"/>
      <c r="PX55" s="113"/>
      <c r="PY55" s="113"/>
      <c r="PZ55" s="113"/>
      <c r="QA55" s="113"/>
      <c r="QB55" s="113"/>
      <c r="QC55" s="113"/>
      <c r="QD55" s="113"/>
      <c r="QE55" s="113"/>
      <c r="QF55" s="113"/>
      <c r="QG55" s="113"/>
      <c r="QH55" s="113"/>
      <c r="QI55" s="113"/>
      <c r="QJ55" s="113"/>
      <c r="QK55" s="113"/>
      <c r="QL55" s="113"/>
      <c r="QM55" s="113"/>
      <c r="QN55" s="113"/>
      <c r="QO55" s="113"/>
      <c r="QP55" s="113"/>
      <c r="QQ55" s="113"/>
      <c r="QR55" s="113"/>
      <c r="QS55" s="113"/>
      <c r="QT55" s="113"/>
      <c r="QU55" s="113"/>
      <c r="QV55" s="113"/>
      <c r="QW55" s="113"/>
      <c r="QX55" s="113"/>
      <c r="QY55" s="113"/>
      <c r="QZ55" s="113"/>
      <c r="RA55" s="113"/>
      <c r="RB55" s="113"/>
      <c r="RC55" s="113"/>
      <c r="RD55" s="113"/>
      <c r="RE55" s="113"/>
      <c r="RF55" s="113"/>
      <c r="RG55" s="113"/>
      <c r="RH55" s="4"/>
      <c r="RI55" s="4"/>
      <c r="RJ55" s="4"/>
      <c r="RK55" s="4"/>
      <c r="RL55" s="2"/>
    </row>
    <row r="56" spans="1:480" ht="12" customHeight="1">
      <c r="A56" s="296"/>
      <c r="B56" s="304" t="s">
        <v>76</v>
      </c>
      <c r="C56" s="306">
        <f>(C53+C50+C47)/3</f>
        <v>0.64666666666666661</v>
      </c>
      <c r="D56" s="391">
        <f>(D50+D53)/2</f>
        <v>0.17500000000000002</v>
      </c>
      <c r="E56" s="47" t="s">
        <v>77</v>
      </c>
      <c r="F56" s="262"/>
      <c r="G56" s="264"/>
      <c r="H56" s="265"/>
      <c r="I56" s="267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  <c r="IR56" s="113"/>
      <c r="IS56" s="113"/>
      <c r="IT56" s="113"/>
      <c r="IU56" s="113"/>
      <c r="IV56" s="113"/>
      <c r="IW56" s="113"/>
      <c r="IX56" s="113"/>
      <c r="IY56" s="113"/>
      <c r="IZ56" s="113"/>
      <c r="JA56" s="113"/>
      <c r="JB56" s="113"/>
      <c r="JC56" s="113"/>
      <c r="JD56" s="113"/>
      <c r="JE56" s="113"/>
      <c r="JF56" s="113"/>
      <c r="JG56" s="113"/>
      <c r="JH56" s="113"/>
      <c r="JI56" s="113"/>
      <c r="JJ56" s="113"/>
      <c r="JK56" s="113"/>
      <c r="JL56" s="113"/>
      <c r="JM56" s="113"/>
      <c r="JN56" s="113"/>
      <c r="JO56" s="113"/>
      <c r="JP56" s="113"/>
      <c r="JQ56" s="113"/>
      <c r="JR56" s="113"/>
      <c r="JS56" s="113"/>
      <c r="JT56" s="113"/>
      <c r="JU56" s="113"/>
      <c r="JV56" s="113"/>
      <c r="JW56" s="113"/>
      <c r="JX56" s="113"/>
      <c r="JY56" s="113"/>
      <c r="JZ56" s="113"/>
      <c r="KA56" s="113"/>
      <c r="KB56" s="113"/>
      <c r="KC56" s="113"/>
      <c r="KD56" s="113"/>
      <c r="KE56" s="113"/>
      <c r="KF56" s="113"/>
      <c r="KG56" s="113"/>
      <c r="KH56" s="113"/>
      <c r="KI56" s="113"/>
      <c r="KJ56" s="113"/>
      <c r="KK56" s="113"/>
      <c r="KL56" s="113"/>
      <c r="KM56" s="113"/>
      <c r="KN56" s="113"/>
      <c r="KO56" s="113"/>
      <c r="KP56" s="113"/>
      <c r="KQ56" s="113"/>
      <c r="KR56" s="113"/>
      <c r="KS56" s="113"/>
      <c r="KT56" s="113"/>
      <c r="KU56" s="113"/>
      <c r="KV56" s="113"/>
      <c r="KW56" s="113"/>
      <c r="KX56" s="113"/>
      <c r="KY56" s="113"/>
      <c r="KZ56" s="113"/>
      <c r="LA56" s="113"/>
      <c r="LB56" s="113"/>
      <c r="LC56" s="113"/>
      <c r="LD56" s="113"/>
      <c r="LE56" s="113"/>
      <c r="LF56" s="113"/>
      <c r="LG56" s="113"/>
      <c r="LH56" s="113"/>
      <c r="LI56" s="113"/>
      <c r="LJ56" s="113"/>
      <c r="LK56" s="113"/>
      <c r="LL56" s="113"/>
      <c r="LM56" s="113"/>
      <c r="LN56" s="113"/>
      <c r="LO56" s="113"/>
      <c r="LP56" s="113"/>
      <c r="LQ56" s="113"/>
      <c r="LR56" s="113"/>
      <c r="LS56" s="113"/>
      <c r="LT56" s="113"/>
      <c r="LU56" s="113"/>
      <c r="LV56" s="113"/>
      <c r="LW56" s="113"/>
      <c r="LX56" s="113"/>
      <c r="LY56" s="113"/>
      <c r="LZ56" s="113"/>
      <c r="MA56" s="113"/>
      <c r="MB56" s="113"/>
      <c r="MC56" s="113"/>
      <c r="MD56" s="113"/>
      <c r="ME56" s="113"/>
      <c r="MF56" s="113"/>
      <c r="MG56" s="113"/>
      <c r="MH56" s="113"/>
      <c r="MI56" s="113"/>
      <c r="MJ56" s="113"/>
      <c r="MK56" s="113"/>
      <c r="ML56" s="113"/>
      <c r="MM56" s="113"/>
      <c r="MN56" s="113"/>
      <c r="MO56" s="113"/>
      <c r="MP56" s="113"/>
      <c r="MQ56" s="113"/>
      <c r="MR56" s="113"/>
      <c r="MS56" s="113"/>
      <c r="MT56" s="113"/>
      <c r="MU56" s="113"/>
      <c r="MV56" s="113"/>
      <c r="MW56" s="113"/>
      <c r="MX56" s="113"/>
      <c r="MY56" s="113"/>
      <c r="MZ56" s="113"/>
      <c r="NA56" s="113"/>
      <c r="NB56" s="113"/>
      <c r="NC56" s="113"/>
      <c r="ND56" s="113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3"/>
      <c r="NS56" s="113"/>
      <c r="NT56" s="113"/>
      <c r="NU56" s="113"/>
      <c r="NV56" s="113"/>
      <c r="NW56" s="113"/>
      <c r="NX56" s="113"/>
      <c r="NY56" s="113"/>
      <c r="NZ56" s="113"/>
      <c r="OA56" s="113"/>
      <c r="OB56" s="113"/>
      <c r="OC56" s="113"/>
      <c r="OD56" s="113"/>
      <c r="OE56" s="113"/>
      <c r="OF56" s="113"/>
      <c r="OG56" s="113"/>
      <c r="OH56" s="113"/>
      <c r="OI56" s="113"/>
      <c r="OJ56" s="113"/>
      <c r="OK56" s="113"/>
      <c r="OL56" s="113"/>
      <c r="OM56" s="113"/>
      <c r="ON56" s="113"/>
      <c r="OO56" s="113"/>
      <c r="OP56" s="113"/>
      <c r="OQ56" s="113"/>
      <c r="OR56" s="113"/>
      <c r="OS56" s="113"/>
      <c r="OT56" s="113"/>
      <c r="OU56" s="113"/>
      <c r="OV56" s="113"/>
      <c r="OW56" s="113"/>
      <c r="OX56" s="113"/>
      <c r="OY56" s="113"/>
      <c r="OZ56" s="113"/>
      <c r="PA56" s="113"/>
      <c r="PB56" s="113"/>
      <c r="PC56" s="113"/>
      <c r="PD56" s="113"/>
      <c r="PE56" s="113"/>
      <c r="PF56" s="113"/>
      <c r="PG56" s="113"/>
      <c r="PH56" s="113"/>
      <c r="PI56" s="113"/>
      <c r="PJ56" s="113"/>
      <c r="PK56" s="113"/>
      <c r="PL56" s="113"/>
      <c r="PM56" s="113"/>
      <c r="PN56" s="113"/>
      <c r="PO56" s="113"/>
      <c r="PP56" s="113"/>
      <c r="PQ56" s="113"/>
      <c r="PR56" s="113"/>
      <c r="PS56" s="113"/>
      <c r="PT56" s="113"/>
      <c r="PU56" s="113"/>
      <c r="PV56" s="113"/>
      <c r="PW56" s="113"/>
      <c r="PX56" s="113"/>
      <c r="PY56" s="113"/>
      <c r="PZ56" s="113"/>
      <c r="QA56" s="113"/>
      <c r="QB56" s="113"/>
      <c r="QC56" s="113"/>
      <c r="QD56" s="113"/>
      <c r="QE56" s="113"/>
      <c r="QF56" s="113"/>
      <c r="QG56" s="113"/>
      <c r="QH56" s="113"/>
      <c r="QI56" s="113"/>
      <c r="QJ56" s="113"/>
      <c r="QK56" s="113"/>
      <c r="QL56" s="113"/>
      <c r="QM56" s="113"/>
      <c r="QN56" s="113"/>
      <c r="QO56" s="113"/>
      <c r="QP56" s="113"/>
      <c r="QQ56" s="113"/>
      <c r="QR56" s="113"/>
      <c r="QS56" s="113"/>
      <c r="QT56" s="113"/>
      <c r="QU56" s="113"/>
      <c r="QV56" s="113"/>
      <c r="QW56" s="113"/>
      <c r="QX56" s="113"/>
      <c r="QY56" s="113"/>
      <c r="QZ56" s="113"/>
      <c r="RA56" s="113"/>
      <c r="RB56" s="113"/>
      <c r="RC56" s="113"/>
      <c r="RD56" s="113"/>
      <c r="RE56" s="113"/>
      <c r="RF56" s="113"/>
      <c r="RG56" s="113"/>
      <c r="RH56" s="4"/>
      <c r="RI56" s="4"/>
      <c r="RJ56" s="4"/>
      <c r="RK56" s="4"/>
      <c r="RL56" s="2"/>
    </row>
    <row r="57" spans="1:480" ht="12" customHeight="1">
      <c r="A57" s="296"/>
      <c r="B57" s="305"/>
      <c r="C57" s="307"/>
      <c r="D57" s="392"/>
      <c r="E57" s="47" t="s">
        <v>78</v>
      </c>
      <c r="F57" s="262"/>
      <c r="G57" s="264"/>
      <c r="H57" s="265"/>
      <c r="I57" s="267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  <c r="IM57" s="113"/>
      <c r="IN57" s="113"/>
      <c r="IO57" s="113"/>
      <c r="IP57" s="113"/>
      <c r="IQ57" s="113"/>
      <c r="IR57" s="113"/>
      <c r="IS57" s="113"/>
      <c r="IT57" s="113"/>
      <c r="IU57" s="113"/>
      <c r="IV57" s="113"/>
      <c r="IW57" s="113"/>
      <c r="IX57" s="113"/>
      <c r="IY57" s="113"/>
      <c r="IZ57" s="113"/>
      <c r="JA57" s="113"/>
      <c r="JB57" s="113"/>
      <c r="JC57" s="113"/>
      <c r="JD57" s="113"/>
      <c r="JE57" s="113"/>
      <c r="JF57" s="113"/>
      <c r="JG57" s="113"/>
      <c r="JH57" s="113"/>
      <c r="JI57" s="113"/>
      <c r="JJ57" s="113"/>
      <c r="JK57" s="113"/>
      <c r="JL57" s="113"/>
      <c r="JM57" s="113"/>
      <c r="JN57" s="113"/>
      <c r="JO57" s="113"/>
      <c r="JP57" s="113"/>
      <c r="JQ57" s="113"/>
      <c r="JR57" s="113"/>
      <c r="JS57" s="113"/>
      <c r="JT57" s="113"/>
      <c r="JU57" s="113"/>
      <c r="JV57" s="113"/>
      <c r="JW57" s="113"/>
      <c r="JX57" s="113"/>
      <c r="JY57" s="113"/>
      <c r="JZ57" s="113"/>
      <c r="KA57" s="113"/>
      <c r="KB57" s="113"/>
      <c r="KC57" s="113"/>
      <c r="KD57" s="113"/>
      <c r="KE57" s="113"/>
      <c r="KF57" s="113"/>
      <c r="KG57" s="113"/>
      <c r="KH57" s="113"/>
      <c r="KI57" s="113"/>
      <c r="KJ57" s="113"/>
      <c r="KK57" s="113"/>
      <c r="KL57" s="113"/>
      <c r="KM57" s="113"/>
      <c r="KN57" s="113"/>
      <c r="KO57" s="113"/>
      <c r="KP57" s="113"/>
      <c r="KQ57" s="113"/>
      <c r="KR57" s="113"/>
      <c r="KS57" s="113"/>
      <c r="KT57" s="113"/>
      <c r="KU57" s="113"/>
      <c r="KV57" s="113"/>
      <c r="KW57" s="113"/>
      <c r="KX57" s="113"/>
      <c r="KY57" s="113"/>
      <c r="KZ57" s="113"/>
      <c r="LA57" s="113"/>
      <c r="LB57" s="113"/>
      <c r="LC57" s="113"/>
      <c r="LD57" s="113"/>
      <c r="LE57" s="113"/>
      <c r="LF57" s="113"/>
      <c r="LG57" s="113"/>
      <c r="LH57" s="113"/>
      <c r="LI57" s="113"/>
      <c r="LJ57" s="113"/>
      <c r="LK57" s="113"/>
      <c r="LL57" s="113"/>
      <c r="LM57" s="113"/>
      <c r="LN57" s="113"/>
      <c r="LO57" s="113"/>
      <c r="LP57" s="113"/>
      <c r="LQ57" s="113"/>
      <c r="LR57" s="113"/>
      <c r="LS57" s="113"/>
      <c r="LT57" s="113"/>
      <c r="LU57" s="113"/>
      <c r="LV57" s="113"/>
      <c r="LW57" s="113"/>
      <c r="LX57" s="113"/>
      <c r="LY57" s="113"/>
      <c r="LZ57" s="113"/>
      <c r="MA57" s="113"/>
      <c r="MB57" s="113"/>
      <c r="MC57" s="113"/>
      <c r="MD57" s="113"/>
      <c r="ME57" s="113"/>
      <c r="MF57" s="113"/>
      <c r="MG57" s="113"/>
      <c r="MH57" s="113"/>
      <c r="MI57" s="113"/>
      <c r="MJ57" s="113"/>
      <c r="MK57" s="113"/>
      <c r="ML57" s="113"/>
      <c r="MM57" s="113"/>
      <c r="MN57" s="113"/>
      <c r="MO57" s="113"/>
      <c r="MP57" s="113"/>
      <c r="MQ57" s="113"/>
      <c r="MR57" s="113"/>
      <c r="MS57" s="113"/>
      <c r="MT57" s="113"/>
      <c r="MU57" s="113"/>
      <c r="MV57" s="113"/>
      <c r="MW57" s="113"/>
      <c r="MX57" s="113"/>
      <c r="MY57" s="113"/>
      <c r="MZ57" s="113"/>
      <c r="NA57" s="113"/>
      <c r="NB57" s="113"/>
      <c r="NC57" s="113"/>
      <c r="ND57" s="113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3"/>
      <c r="NS57" s="113"/>
      <c r="NT57" s="113"/>
      <c r="NU57" s="113"/>
      <c r="NV57" s="113"/>
      <c r="NW57" s="113"/>
      <c r="NX57" s="113"/>
      <c r="NY57" s="113"/>
      <c r="NZ57" s="113"/>
      <c r="OA57" s="113"/>
      <c r="OB57" s="113"/>
      <c r="OC57" s="113"/>
      <c r="OD57" s="113"/>
      <c r="OE57" s="113"/>
      <c r="OF57" s="113"/>
      <c r="OG57" s="113"/>
      <c r="OH57" s="113"/>
      <c r="OI57" s="113"/>
      <c r="OJ57" s="113"/>
      <c r="OK57" s="113"/>
      <c r="OL57" s="113"/>
      <c r="OM57" s="113"/>
      <c r="ON57" s="113"/>
      <c r="OO57" s="113"/>
      <c r="OP57" s="113"/>
      <c r="OQ57" s="113"/>
      <c r="OR57" s="113"/>
      <c r="OS57" s="113"/>
      <c r="OT57" s="113"/>
      <c r="OU57" s="113"/>
      <c r="OV57" s="113"/>
      <c r="OW57" s="113"/>
      <c r="OX57" s="113"/>
      <c r="OY57" s="113"/>
      <c r="OZ57" s="113"/>
      <c r="PA57" s="113"/>
      <c r="PB57" s="113"/>
      <c r="PC57" s="113"/>
      <c r="PD57" s="113"/>
      <c r="PE57" s="113"/>
      <c r="PF57" s="113"/>
      <c r="PG57" s="113"/>
      <c r="PH57" s="113"/>
      <c r="PI57" s="113"/>
      <c r="PJ57" s="113"/>
      <c r="PK57" s="113"/>
      <c r="PL57" s="113"/>
      <c r="PM57" s="113"/>
      <c r="PN57" s="113"/>
      <c r="PO57" s="113"/>
      <c r="PP57" s="113"/>
      <c r="PQ57" s="113"/>
      <c r="PR57" s="113"/>
      <c r="PS57" s="113"/>
      <c r="PT57" s="113"/>
      <c r="PU57" s="113"/>
      <c r="PV57" s="113"/>
      <c r="PW57" s="113"/>
      <c r="PX57" s="113"/>
      <c r="PY57" s="113"/>
      <c r="PZ57" s="113"/>
      <c r="QA57" s="113"/>
      <c r="QB57" s="113"/>
      <c r="QC57" s="113"/>
      <c r="QD57" s="113"/>
      <c r="QE57" s="113"/>
      <c r="QF57" s="113"/>
      <c r="QG57" s="113"/>
      <c r="QH57" s="113"/>
      <c r="QI57" s="113"/>
      <c r="QJ57" s="113"/>
      <c r="QK57" s="113"/>
      <c r="QL57" s="113"/>
      <c r="QM57" s="113"/>
      <c r="QN57" s="113"/>
      <c r="QO57" s="113"/>
      <c r="QP57" s="113"/>
      <c r="QQ57" s="113"/>
      <c r="QR57" s="113"/>
      <c r="QS57" s="113"/>
      <c r="QT57" s="113"/>
      <c r="QU57" s="113"/>
      <c r="QV57" s="113"/>
      <c r="QW57" s="113"/>
      <c r="QX57" s="113"/>
      <c r="QY57" s="113"/>
      <c r="QZ57" s="113"/>
      <c r="RA57" s="113"/>
      <c r="RB57" s="113"/>
      <c r="RC57" s="113"/>
      <c r="RD57" s="113"/>
      <c r="RE57" s="113"/>
      <c r="RF57" s="113"/>
      <c r="RG57" s="113"/>
      <c r="RH57" s="4"/>
      <c r="RI57" s="4"/>
      <c r="RJ57" s="4"/>
      <c r="RK57" s="4"/>
      <c r="RL57" s="2"/>
    </row>
    <row r="58" spans="1:480" ht="12" customHeight="1">
      <c r="A58" s="296"/>
      <c r="B58" s="305"/>
      <c r="C58" s="307"/>
      <c r="D58" s="392"/>
      <c r="E58" s="47" t="s">
        <v>79</v>
      </c>
      <c r="F58" s="262"/>
      <c r="G58" s="264"/>
      <c r="H58" s="265"/>
      <c r="I58" s="267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  <c r="IM58" s="113"/>
      <c r="IN58" s="113"/>
      <c r="IO58" s="113"/>
      <c r="IP58" s="113"/>
      <c r="IQ58" s="113"/>
      <c r="IR58" s="113"/>
      <c r="IS58" s="113"/>
      <c r="IT58" s="113"/>
      <c r="IU58" s="113"/>
      <c r="IV58" s="113"/>
      <c r="IW58" s="113"/>
      <c r="IX58" s="113"/>
      <c r="IY58" s="113"/>
      <c r="IZ58" s="113"/>
      <c r="JA58" s="113"/>
      <c r="JB58" s="113"/>
      <c r="JC58" s="113"/>
      <c r="JD58" s="113"/>
      <c r="JE58" s="113"/>
      <c r="JF58" s="113"/>
      <c r="JG58" s="113"/>
      <c r="JH58" s="113"/>
      <c r="JI58" s="113"/>
      <c r="JJ58" s="113"/>
      <c r="JK58" s="113"/>
      <c r="JL58" s="113"/>
      <c r="JM58" s="113"/>
      <c r="JN58" s="113"/>
      <c r="JO58" s="113"/>
      <c r="JP58" s="113"/>
      <c r="JQ58" s="113"/>
      <c r="JR58" s="113"/>
      <c r="JS58" s="113"/>
      <c r="JT58" s="113"/>
      <c r="JU58" s="113"/>
      <c r="JV58" s="113"/>
      <c r="JW58" s="113"/>
      <c r="JX58" s="113"/>
      <c r="JY58" s="113"/>
      <c r="JZ58" s="113"/>
      <c r="KA58" s="113"/>
      <c r="KB58" s="113"/>
      <c r="KC58" s="113"/>
      <c r="KD58" s="113"/>
      <c r="KE58" s="113"/>
      <c r="KF58" s="113"/>
      <c r="KG58" s="113"/>
      <c r="KH58" s="113"/>
      <c r="KI58" s="113"/>
      <c r="KJ58" s="113"/>
      <c r="KK58" s="113"/>
      <c r="KL58" s="113"/>
      <c r="KM58" s="113"/>
      <c r="KN58" s="113"/>
      <c r="KO58" s="113"/>
      <c r="KP58" s="113"/>
      <c r="KQ58" s="113"/>
      <c r="KR58" s="113"/>
      <c r="KS58" s="113"/>
      <c r="KT58" s="113"/>
      <c r="KU58" s="113"/>
      <c r="KV58" s="113"/>
      <c r="KW58" s="113"/>
      <c r="KX58" s="113"/>
      <c r="KY58" s="113"/>
      <c r="KZ58" s="113"/>
      <c r="LA58" s="113"/>
      <c r="LB58" s="113"/>
      <c r="LC58" s="113"/>
      <c r="LD58" s="113"/>
      <c r="LE58" s="113"/>
      <c r="LF58" s="113"/>
      <c r="LG58" s="113"/>
      <c r="LH58" s="113"/>
      <c r="LI58" s="113"/>
      <c r="LJ58" s="113"/>
      <c r="LK58" s="113"/>
      <c r="LL58" s="113"/>
      <c r="LM58" s="113"/>
      <c r="LN58" s="113"/>
      <c r="LO58" s="113"/>
      <c r="LP58" s="113"/>
      <c r="LQ58" s="113"/>
      <c r="LR58" s="113"/>
      <c r="LS58" s="113"/>
      <c r="LT58" s="113"/>
      <c r="LU58" s="113"/>
      <c r="LV58" s="113"/>
      <c r="LW58" s="113"/>
      <c r="LX58" s="113"/>
      <c r="LY58" s="113"/>
      <c r="LZ58" s="113"/>
      <c r="MA58" s="113"/>
      <c r="MB58" s="113"/>
      <c r="MC58" s="113"/>
      <c r="MD58" s="113"/>
      <c r="ME58" s="113"/>
      <c r="MF58" s="113"/>
      <c r="MG58" s="113"/>
      <c r="MH58" s="113"/>
      <c r="MI58" s="113"/>
      <c r="MJ58" s="113"/>
      <c r="MK58" s="113"/>
      <c r="ML58" s="113"/>
      <c r="MM58" s="113"/>
      <c r="MN58" s="113"/>
      <c r="MO58" s="113"/>
      <c r="MP58" s="113"/>
      <c r="MQ58" s="113"/>
      <c r="MR58" s="113"/>
      <c r="MS58" s="113"/>
      <c r="MT58" s="113"/>
      <c r="MU58" s="113"/>
      <c r="MV58" s="113"/>
      <c r="MW58" s="113"/>
      <c r="MX58" s="113"/>
      <c r="MY58" s="113"/>
      <c r="MZ58" s="113"/>
      <c r="NA58" s="113"/>
      <c r="NB58" s="113"/>
      <c r="NC58" s="113"/>
      <c r="ND58" s="113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3"/>
      <c r="NS58" s="113"/>
      <c r="NT58" s="113"/>
      <c r="NU58" s="113"/>
      <c r="NV58" s="113"/>
      <c r="NW58" s="113"/>
      <c r="NX58" s="113"/>
      <c r="NY58" s="113"/>
      <c r="NZ58" s="113"/>
      <c r="OA58" s="113"/>
      <c r="OB58" s="113"/>
      <c r="OC58" s="113"/>
      <c r="OD58" s="113"/>
      <c r="OE58" s="113"/>
      <c r="OF58" s="113"/>
      <c r="OG58" s="113"/>
      <c r="OH58" s="113"/>
      <c r="OI58" s="113"/>
      <c r="OJ58" s="113"/>
      <c r="OK58" s="113"/>
      <c r="OL58" s="113"/>
      <c r="OM58" s="113"/>
      <c r="ON58" s="113"/>
      <c r="OO58" s="113"/>
      <c r="OP58" s="113"/>
      <c r="OQ58" s="113"/>
      <c r="OR58" s="113"/>
      <c r="OS58" s="113"/>
      <c r="OT58" s="113"/>
      <c r="OU58" s="113"/>
      <c r="OV58" s="113"/>
      <c r="OW58" s="113"/>
      <c r="OX58" s="113"/>
      <c r="OY58" s="113"/>
      <c r="OZ58" s="113"/>
      <c r="PA58" s="113"/>
      <c r="PB58" s="113"/>
      <c r="PC58" s="113"/>
      <c r="PD58" s="113"/>
      <c r="PE58" s="113"/>
      <c r="PF58" s="113"/>
      <c r="PG58" s="113"/>
      <c r="PH58" s="113"/>
      <c r="PI58" s="113"/>
      <c r="PJ58" s="113"/>
      <c r="PK58" s="113"/>
      <c r="PL58" s="113"/>
      <c r="PM58" s="113"/>
      <c r="PN58" s="113"/>
      <c r="PO58" s="113"/>
      <c r="PP58" s="113"/>
      <c r="PQ58" s="113"/>
      <c r="PR58" s="113"/>
      <c r="PS58" s="113"/>
      <c r="PT58" s="113"/>
      <c r="PU58" s="113"/>
      <c r="PV58" s="113"/>
      <c r="PW58" s="113"/>
      <c r="PX58" s="113"/>
      <c r="PY58" s="113"/>
      <c r="PZ58" s="113"/>
      <c r="QA58" s="113"/>
      <c r="QB58" s="113"/>
      <c r="QC58" s="113"/>
      <c r="QD58" s="113"/>
      <c r="QE58" s="113"/>
      <c r="QF58" s="113"/>
      <c r="QG58" s="113"/>
      <c r="QH58" s="113"/>
      <c r="QI58" s="113"/>
      <c r="QJ58" s="113"/>
      <c r="QK58" s="113"/>
      <c r="QL58" s="113"/>
      <c r="QM58" s="113"/>
      <c r="QN58" s="113"/>
      <c r="QO58" s="113"/>
      <c r="QP58" s="113"/>
      <c r="QQ58" s="113"/>
      <c r="QR58" s="113"/>
      <c r="QS58" s="113"/>
      <c r="QT58" s="113"/>
      <c r="QU58" s="113"/>
      <c r="QV58" s="113"/>
      <c r="QW58" s="113"/>
      <c r="QX58" s="113"/>
      <c r="QY58" s="113"/>
      <c r="QZ58" s="113"/>
      <c r="RA58" s="113"/>
      <c r="RB58" s="113"/>
      <c r="RC58" s="113"/>
      <c r="RD58" s="113"/>
      <c r="RE58" s="113"/>
      <c r="RF58" s="113"/>
      <c r="RG58" s="113"/>
      <c r="RH58" s="4"/>
      <c r="RI58" s="4"/>
      <c r="RJ58" s="4"/>
      <c r="RK58" s="4"/>
      <c r="RL58" s="2"/>
    </row>
    <row r="59" spans="1:480" ht="12" customHeight="1">
      <c r="A59" s="296"/>
      <c r="B59" s="305"/>
      <c r="C59" s="307"/>
      <c r="D59" s="392"/>
      <c r="E59" s="47" t="s">
        <v>80</v>
      </c>
      <c r="F59" s="262"/>
      <c r="G59" s="264"/>
      <c r="H59" s="265"/>
      <c r="I59" s="267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  <c r="IM59" s="113"/>
      <c r="IN59" s="113"/>
      <c r="IO59" s="113"/>
      <c r="IP59" s="113"/>
      <c r="IQ59" s="113"/>
      <c r="IR59" s="113"/>
      <c r="IS59" s="113"/>
      <c r="IT59" s="113"/>
      <c r="IU59" s="113"/>
      <c r="IV59" s="113"/>
      <c r="IW59" s="113"/>
      <c r="IX59" s="113"/>
      <c r="IY59" s="113"/>
      <c r="IZ59" s="113"/>
      <c r="JA59" s="113"/>
      <c r="JB59" s="113"/>
      <c r="JC59" s="113"/>
      <c r="JD59" s="113"/>
      <c r="JE59" s="113"/>
      <c r="JF59" s="113"/>
      <c r="JG59" s="113"/>
      <c r="JH59" s="113"/>
      <c r="JI59" s="113"/>
      <c r="JJ59" s="113"/>
      <c r="JK59" s="113"/>
      <c r="JL59" s="113"/>
      <c r="JM59" s="113"/>
      <c r="JN59" s="113"/>
      <c r="JO59" s="113"/>
      <c r="JP59" s="113"/>
      <c r="JQ59" s="113"/>
      <c r="JR59" s="113"/>
      <c r="JS59" s="113"/>
      <c r="JT59" s="113"/>
      <c r="JU59" s="113"/>
      <c r="JV59" s="113"/>
      <c r="JW59" s="113"/>
      <c r="JX59" s="113"/>
      <c r="JY59" s="113"/>
      <c r="JZ59" s="113"/>
      <c r="KA59" s="113"/>
      <c r="KB59" s="113"/>
      <c r="KC59" s="113"/>
      <c r="KD59" s="113"/>
      <c r="KE59" s="113"/>
      <c r="KF59" s="113"/>
      <c r="KG59" s="113"/>
      <c r="KH59" s="113"/>
      <c r="KI59" s="113"/>
      <c r="KJ59" s="113"/>
      <c r="KK59" s="113"/>
      <c r="KL59" s="113"/>
      <c r="KM59" s="113"/>
      <c r="KN59" s="113"/>
      <c r="KO59" s="113"/>
      <c r="KP59" s="113"/>
      <c r="KQ59" s="113"/>
      <c r="KR59" s="113"/>
      <c r="KS59" s="113"/>
      <c r="KT59" s="113"/>
      <c r="KU59" s="113"/>
      <c r="KV59" s="113"/>
      <c r="KW59" s="113"/>
      <c r="KX59" s="113"/>
      <c r="KY59" s="113"/>
      <c r="KZ59" s="113"/>
      <c r="LA59" s="113"/>
      <c r="LB59" s="113"/>
      <c r="LC59" s="113"/>
      <c r="LD59" s="113"/>
      <c r="LE59" s="113"/>
      <c r="LF59" s="113"/>
      <c r="LG59" s="113"/>
      <c r="LH59" s="113"/>
      <c r="LI59" s="113"/>
      <c r="LJ59" s="113"/>
      <c r="LK59" s="113"/>
      <c r="LL59" s="113"/>
      <c r="LM59" s="113"/>
      <c r="LN59" s="113"/>
      <c r="LO59" s="113"/>
      <c r="LP59" s="113"/>
      <c r="LQ59" s="113"/>
      <c r="LR59" s="113"/>
      <c r="LS59" s="113"/>
      <c r="LT59" s="113"/>
      <c r="LU59" s="113"/>
      <c r="LV59" s="113"/>
      <c r="LW59" s="113"/>
      <c r="LX59" s="113"/>
      <c r="LY59" s="113"/>
      <c r="LZ59" s="113"/>
      <c r="MA59" s="113"/>
      <c r="MB59" s="113"/>
      <c r="MC59" s="113"/>
      <c r="MD59" s="113"/>
      <c r="ME59" s="113"/>
      <c r="MF59" s="113"/>
      <c r="MG59" s="113"/>
      <c r="MH59" s="113"/>
      <c r="MI59" s="113"/>
      <c r="MJ59" s="113"/>
      <c r="MK59" s="113"/>
      <c r="ML59" s="113"/>
      <c r="MM59" s="113"/>
      <c r="MN59" s="113"/>
      <c r="MO59" s="113"/>
      <c r="MP59" s="113"/>
      <c r="MQ59" s="113"/>
      <c r="MR59" s="113"/>
      <c r="MS59" s="113"/>
      <c r="MT59" s="113"/>
      <c r="MU59" s="113"/>
      <c r="MV59" s="113"/>
      <c r="MW59" s="113"/>
      <c r="MX59" s="113"/>
      <c r="MY59" s="113"/>
      <c r="MZ59" s="113"/>
      <c r="NA59" s="113"/>
      <c r="NB59" s="113"/>
      <c r="NC59" s="113"/>
      <c r="ND59" s="113"/>
      <c r="NE59" s="113"/>
      <c r="NF59" s="113"/>
      <c r="NG59" s="113"/>
      <c r="NH59" s="113"/>
      <c r="NI59" s="113"/>
      <c r="NJ59" s="113"/>
      <c r="NK59" s="113"/>
      <c r="NL59" s="113"/>
      <c r="NM59" s="113"/>
      <c r="NN59" s="113"/>
      <c r="NO59" s="113"/>
      <c r="NP59" s="113"/>
      <c r="NQ59" s="113"/>
      <c r="NR59" s="113"/>
      <c r="NS59" s="113"/>
      <c r="NT59" s="113"/>
      <c r="NU59" s="113"/>
      <c r="NV59" s="113"/>
      <c r="NW59" s="113"/>
      <c r="NX59" s="113"/>
      <c r="NY59" s="113"/>
      <c r="NZ59" s="113"/>
      <c r="OA59" s="113"/>
      <c r="OB59" s="113"/>
      <c r="OC59" s="113"/>
      <c r="OD59" s="113"/>
      <c r="OE59" s="113"/>
      <c r="OF59" s="113"/>
      <c r="OG59" s="113"/>
      <c r="OH59" s="113"/>
      <c r="OI59" s="113"/>
      <c r="OJ59" s="113"/>
      <c r="OK59" s="113"/>
      <c r="OL59" s="113"/>
      <c r="OM59" s="113"/>
      <c r="ON59" s="113"/>
      <c r="OO59" s="113"/>
      <c r="OP59" s="113"/>
      <c r="OQ59" s="113"/>
      <c r="OR59" s="113"/>
      <c r="OS59" s="113"/>
      <c r="OT59" s="113"/>
      <c r="OU59" s="113"/>
      <c r="OV59" s="113"/>
      <c r="OW59" s="113"/>
      <c r="OX59" s="113"/>
      <c r="OY59" s="113"/>
      <c r="OZ59" s="113"/>
      <c r="PA59" s="113"/>
      <c r="PB59" s="113"/>
      <c r="PC59" s="113"/>
      <c r="PD59" s="113"/>
      <c r="PE59" s="113"/>
      <c r="PF59" s="113"/>
      <c r="PG59" s="113"/>
      <c r="PH59" s="113"/>
      <c r="PI59" s="113"/>
      <c r="PJ59" s="113"/>
      <c r="PK59" s="113"/>
      <c r="PL59" s="113"/>
      <c r="PM59" s="113"/>
      <c r="PN59" s="113"/>
      <c r="PO59" s="113"/>
      <c r="PP59" s="113"/>
      <c r="PQ59" s="113"/>
      <c r="PR59" s="113"/>
      <c r="PS59" s="113"/>
      <c r="PT59" s="113"/>
      <c r="PU59" s="113"/>
      <c r="PV59" s="113"/>
      <c r="PW59" s="113"/>
      <c r="PX59" s="113"/>
      <c r="PY59" s="113"/>
      <c r="PZ59" s="113"/>
      <c r="QA59" s="113"/>
      <c r="QB59" s="113"/>
      <c r="QC59" s="113"/>
      <c r="QD59" s="113"/>
      <c r="QE59" s="113"/>
      <c r="QF59" s="113"/>
      <c r="QG59" s="113"/>
      <c r="QH59" s="113"/>
      <c r="QI59" s="113"/>
      <c r="QJ59" s="113"/>
      <c r="QK59" s="113"/>
      <c r="QL59" s="113"/>
      <c r="QM59" s="113"/>
      <c r="QN59" s="113"/>
      <c r="QO59" s="113"/>
      <c r="QP59" s="113"/>
      <c r="QQ59" s="113"/>
      <c r="QR59" s="113"/>
      <c r="QS59" s="113"/>
      <c r="QT59" s="113"/>
      <c r="QU59" s="113"/>
      <c r="QV59" s="113"/>
      <c r="QW59" s="113"/>
      <c r="QX59" s="113"/>
      <c r="QY59" s="113"/>
      <c r="QZ59" s="113"/>
      <c r="RA59" s="113"/>
      <c r="RB59" s="113"/>
      <c r="RC59" s="113"/>
      <c r="RD59" s="113"/>
      <c r="RE59" s="113"/>
      <c r="RF59" s="113"/>
      <c r="RG59" s="113"/>
      <c r="RH59" s="4"/>
      <c r="RI59" s="4"/>
      <c r="RJ59" s="4"/>
      <c r="RK59" s="4"/>
      <c r="RL59" s="2"/>
    </row>
    <row r="60" spans="1:480" ht="12" customHeight="1">
      <c r="A60" s="296"/>
      <c r="B60" s="305"/>
      <c r="C60" s="307"/>
      <c r="D60" s="392"/>
      <c r="E60" s="47" t="s">
        <v>81</v>
      </c>
      <c r="F60" s="262"/>
      <c r="G60" s="264"/>
      <c r="H60" s="265"/>
      <c r="I60" s="267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  <c r="IS60" s="113"/>
      <c r="IT60" s="113"/>
      <c r="IU60" s="113"/>
      <c r="IV60" s="113"/>
      <c r="IW60" s="113"/>
      <c r="IX60" s="113"/>
      <c r="IY60" s="113"/>
      <c r="IZ60" s="113"/>
      <c r="JA60" s="113"/>
      <c r="JB60" s="113"/>
      <c r="JC60" s="113"/>
      <c r="JD60" s="113"/>
      <c r="JE60" s="113"/>
      <c r="JF60" s="113"/>
      <c r="JG60" s="113"/>
      <c r="JH60" s="113"/>
      <c r="JI60" s="113"/>
      <c r="JJ60" s="113"/>
      <c r="JK60" s="113"/>
      <c r="JL60" s="113"/>
      <c r="JM60" s="113"/>
      <c r="JN60" s="113"/>
      <c r="JO60" s="113"/>
      <c r="JP60" s="113"/>
      <c r="JQ60" s="113"/>
      <c r="JR60" s="113"/>
      <c r="JS60" s="113"/>
      <c r="JT60" s="113"/>
      <c r="JU60" s="113"/>
      <c r="JV60" s="113"/>
      <c r="JW60" s="113"/>
      <c r="JX60" s="113"/>
      <c r="JY60" s="113"/>
      <c r="JZ60" s="113"/>
      <c r="KA60" s="113"/>
      <c r="KB60" s="113"/>
      <c r="KC60" s="113"/>
      <c r="KD60" s="113"/>
      <c r="KE60" s="113"/>
      <c r="KF60" s="113"/>
      <c r="KG60" s="113"/>
      <c r="KH60" s="113"/>
      <c r="KI60" s="113"/>
      <c r="KJ60" s="113"/>
      <c r="KK60" s="113"/>
      <c r="KL60" s="113"/>
      <c r="KM60" s="113"/>
      <c r="KN60" s="113"/>
      <c r="KO60" s="113"/>
      <c r="KP60" s="113"/>
      <c r="KQ60" s="113"/>
      <c r="KR60" s="113"/>
      <c r="KS60" s="113"/>
      <c r="KT60" s="113"/>
      <c r="KU60" s="113"/>
      <c r="KV60" s="113"/>
      <c r="KW60" s="113"/>
      <c r="KX60" s="113"/>
      <c r="KY60" s="113"/>
      <c r="KZ60" s="113"/>
      <c r="LA60" s="113"/>
      <c r="LB60" s="113"/>
      <c r="LC60" s="113"/>
      <c r="LD60" s="113"/>
      <c r="LE60" s="113"/>
      <c r="LF60" s="113"/>
      <c r="LG60" s="113"/>
      <c r="LH60" s="113"/>
      <c r="LI60" s="113"/>
      <c r="LJ60" s="113"/>
      <c r="LK60" s="113"/>
      <c r="LL60" s="113"/>
      <c r="LM60" s="113"/>
      <c r="LN60" s="113"/>
      <c r="LO60" s="113"/>
      <c r="LP60" s="113"/>
      <c r="LQ60" s="113"/>
      <c r="LR60" s="113"/>
      <c r="LS60" s="113"/>
      <c r="LT60" s="113"/>
      <c r="LU60" s="113"/>
      <c r="LV60" s="113"/>
      <c r="LW60" s="113"/>
      <c r="LX60" s="113"/>
      <c r="LY60" s="113"/>
      <c r="LZ60" s="113"/>
      <c r="MA60" s="113"/>
      <c r="MB60" s="113"/>
      <c r="MC60" s="113"/>
      <c r="MD60" s="113"/>
      <c r="ME60" s="113"/>
      <c r="MF60" s="113"/>
      <c r="MG60" s="113"/>
      <c r="MH60" s="113"/>
      <c r="MI60" s="113"/>
      <c r="MJ60" s="113"/>
      <c r="MK60" s="113"/>
      <c r="ML60" s="113"/>
      <c r="MM60" s="113"/>
      <c r="MN60" s="113"/>
      <c r="MO60" s="113"/>
      <c r="MP60" s="113"/>
      <c r="MQ60" s="113"/>
      <c r="MR60" s="113"/>
      <c r="MS60" s="113"/>
      <c r="MT60" s="113"/>
      <c r="MU60" s="113"/>
      <c r="MV60" s="113"/>
      <c r="MW60" s="113"/>
      <c r="MX60" s="113"/>
      <c r="MY60" s="113"/>
      <c r="MZ60" s="113"/>
      <c r="NA60" s="113"/>
      <c r="NB60" s="113"/>
      <c r="NC60" s="113"/>
      <c r="ND60" s="113"/>
      <c r="NE60" s="113"/>
      <c r="NF60" s="113"/>
      <c r="NG60" s="113"/>
      <c r="NH60" s="113"/>
      <c r="NI60" s="113"/>
      <c r="NJ60" s="113"/>
      <c r="NK60" s="113"/>
      <c r="NL60" s="113"/>
      <c r="NM60" s="113"/>
      <c r="NN60" s="113"/>
      <c r="NO60" s="113"/>
      <c r="NP60" s="113"/>
      <c r="NQ60" s="113"/>
      <c r="NR60" s="113"/>
      <c r="NS60" s="113"/>
      <c r="NT60" s="113"/>
      <c r="NU60" s="113"/>
      <c r="NV60" s="113"/>
      <c r="NW60" s="113"/>
      <c r="NX60" s="113"/>
      <c r="NY60" s="113"/>
      <c r="NZ60" s="113"/>
      <c r="OA60" s="113"/>
      <c r="OB60" s="113"/>
      <c r="OC60" s="113"/>
      <c r="OD60" s="113"/>
      <c r="OE60" s="113"/>
      <c r="OF60" s="113"/>
      <c r="OG60" s="113"/>
      <c r="OH60" s="113"/>
      <c r="OI60" s="113"/>
      <c r="OJ60" s="113"/>
      <c r="OK60" s="113"/>
      <c r="OL60" s="113"/>
      <c r="OM60" s="113"/>
      <c r="ON60" s="113"/>
      <c r="OO60" s="113"/>
      <c r="OP60" s="113"/>
      <c r="OQ60" s="113"/>
      <c r="OR60" s="113"/>
      <c r="OS60" s="113"/>
      <c r="OT60" s="113"/>
      <c r="OU60" s="113"/>
      <c r="OV60" s="113"/>
      <c r="OW60" s="113"/>
      <c r="OX60" s="113"/>
      <c r="OY60" s="113"/>
      <c r="OZ60" s="113"/>
      <c r="PA60" s="113"/>
      <c r="PB60" s="113"/>
      <c r="PC60" s="113"/>
      <c r="PD60" s="113"/>
      <c r="PE60" s="113"/>
      <c r="PF60" s="113"/>
      <c r="PG60" s="113"/>
      <c r="PH60" s="113"/>
      <c r="PI60" s="113"/>
      <c r="PJ60" s="113"/>
      <c r="PK60" s="113"/>
      <c r="PL60" s="113"/>
      <c r="PM60" s="113"/>
      <c r="PN60" s="113"/>
      <c r="PO60" s="113"/>
      <c r="PP60" s="113"/>
      <c r="PQ60" s="113"/>
      <c r="PR60" s="113"/>
      <c r="PS60" s="113"/>
      <c r="PT60" s="113"/>
      <c r="PU60" s="113"/>
      <c r="PV60" s="113"/>
      <c r="PW60" s="113"/>
      <c r="PX60" s="113"/>
      <c r="PY60" s="113"/>
      <c r="PZ60" s="113"/>
      <c r="QA60" s="113"/>
      <c r="QB60" s="113"/>
      <c r="QC60" s="113"/>
      <c r="QD60" s="113"/>
      <c r="QE60" s="113"/>
      <c r="QF60" s="113"/>
      <c r="QG60" s="113"/>
      <c r="QH60" s="113"/>
      <c r="QI60" s="113"/>
      <c r="QJ60" s="113"/>
      <c r="QK60" s="113"/>
      <c r="QL60" s="113"/>
      <c r="QM60" s="113"/>
      <c r="QN60" s="113"/>
      <c r="QO60" s="113"/>
      <c r="QP60" s="113"/>
      <c r="QQ60" s="113"/>
      <c r="QR60" s="113"/>
      <c r="QS60" s="113"/>
      <c r="QT60" s="113"/>
      <c r="QU60" s="113"/>
      <c r="QV60" s="113"/>
      <c r="QW60" s="113"/>
      <c r="QX60" s="113"/>
      <c r="QY60" s="113"/>
      <c r="QZ60" s="113"/>
      <c r="RA60" s="113"/>
      <c r="RB60" s="113"/>
      <c r="RC60" s="113"/>
      <c r="RD60" s="113"/>
      <c r="RE60" s="113"/>
      <c r="RF60" s="113"/>
      <c r="RG60" s="113"/>
      <c r="RH60" s="4"/>
      <c r="RI60" s="4"/>
      <c r="RJ60" s="4"/>
      <c r="RK60" s="4"/>
      <c r="RL60" s="2"/>
    </row>
    <row r="61" spans="1:480" ht="12" customHeight="1">
      <c r="A61" s="296"/>
      <c r="B61" s="305"/>
      <c r="C61" s="307"/>
      <c r="D61" s="392"/>
      <c r="E61" s="47" t="s">
        <v>82</v>
      </c>
      <c r="F61" s="262"/>
      <c r="G61" s="264"/>
      <c r="H61" s="265"/>
      <c r="I61" s="267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113"/>
      <c r="MX61" s="113"/>
      <c r="MY61" s="113"/>
      <c r="MZ61" s="113"/>
      <c r="NA61" s="113"/>
      <c r="NB61" s="113"/>
      <c r="NC61" s="113"/>
      <c r="ND61" s="113"/>
      <c r="NE61" s="113"/>
      <c r="NF61" s="113"/>
      <c r="NG61" s="113"/>
      <c r="NH61" s="113"/>
      <c r="NI61" s="113"/>
      <c r="NJ61" s="113"/>
      <c r="NK61" s="113"/>
      <c r="NL61" s="113"/>
      <c r="NM61" s="113"/>
      <c r="NN61" s="113"/>
      <c r="NO61" s="113"/>
      <c r="NP61" s="113"/>
      <c r="NQ61" s="113"/>
      <c r="NR61" s="113"/>
      <c r="NS61" s="113"/>
      <c r="NT61" s="113"/>
      <c r="NU61" s="113"/>
      <c r="NV61" s="113"/>
      <c r="NW61" s="113"/>
      <c r="NX61" s="113"/>
      <c r="NY61" s="113"/>
      <c r="NZ61" s="113"/>
      <c r="OA61" s="113"/>
      <c r="OB61" s="113"/>
      <c r="OC61" s="113"/>
      <c r="OD61" s="113"/>
      <c r="OE61" s="113"/>
      <c r="OF61" s="113"/>
      <c r="OG61" s="113"/>
      <c r="OH61" s="113"/>
      <c r="OI61" s="113"/>
      <c r="OJ61" s="113"/>
      <c r="OK61" s="113"/>
      <c r="OL61" s="113"/>
      <c r="OM61" s="113"/>
      <c r="ON61" s="113"/>
      <c r="OO61" s="113"/>
      <c r="OP61" s="113"/>
      <c r="OQ61" s="113"/>
      <c r="OR61" s="113"/>
      <c r="OS61" s="113"/>
      <c r="OT61" s="113"/>
      <c r="OU61" s="113"/>
      <c r="OV61" s="113"/>
      <c r="OW61" s="113"/>
      <c r="OX61" s="113"/>
      <c r="OY61" s="113"/>
      <c r="OZ61" s="113"/>
      <c r="PA61" s="113"/>
      <c r="PB61" s="113"/>
      <c r="PC61" s="113"/>
      <c r="PD61" s="113"/>
      <c r="PE61" s="113"/>
      <c r="PF61" s="113"/>
      <c r="PG61" s="113"/>
      <c r="PH61" s="113"/>
      <c r="PI61" s="113"/>
      <c r="PJ61" s="113"/>
      <c r="PK61" s="113"/>
      <c r="PL61" s="113"/>
      <c r="PM61" s="113"/>
      <c r="PN61" s="113"/>
      <c r="PO61" s="113"/>
      <c r="PP61" s="113"/>
      <c r="PQ61" s="113"/>
      <c r="PR61" s="113"/>
      <c r="PS61" s="113"/>
      <c r="PT61" s="113"/>
      <c r="PU61" s="113"/>
      <c r="PV61" s="113"/>
      <c r="PW61" s="113"/>
      <c r="PX61" s="113"/>
      <c r="PY61" s="113"/>
      <c r="PZ61" s="113"/>
      <c r="QA61" s="113"/>
      <c r="QB61" s="113"/>
      <c r="QC61" s="113"/>
      <c r="QD61" s="113"/>
      <c r="QE61" s="113"/>
      <c r="QF61" s="113"/>
      <c r="QG61" s="113"/>
      <c r="QH61" s="113"/>
      <c r="QI61" s="113"/>
      <c r="QJ61" s="113"/>
      <c r="QK61" s="113"/>
      <c r="QL61" s="113"/>
      <c r="QM61" s="113"/>
      <c r="QN61" s="113"/>
      <c r="QO61" s="113"/>
      <c r="QP61" s="113"/>
      <c r="QQ61" s="113"/>
      <c r="QR61" s="113"/>
      <c r="QS61" s="113"/>
      <c r="QT61" s="113"/>
      <c r="QU61" s="113"/>
      <c r="QV61" s="113"/>
      <c r="QW61" s="113"/>
      <c r="QX61" s="113"/>
      <c r="QY61" s="113"/>
      <c r="QZ61" s="113"/>
      <c r="RA61" s="113"/>
      <c r="RB61" s="113"/>
      <c r="RC61" s="113"/>
      <c r="RD61" s="113"/>
      <c r="RE61" s="113"/>
      <c r="RF61" s="113"/>
      <c r="RG61" s="113"/>
      <c r="RH61" s="4"/>
      <c r="RI61" s="4"/>
      <c r="RJ61" s="4"/>
      <c r="RK61" s="4"/>
      <c r="RL61" s="2"/>
    </row>
    <row r="62" spans="1:480" ht="12" customHeight="1">
      <c r="A62" s="296"/>
      <c r="B62" s="305"/>
      <c r="C62" s="307"/>
      <c r="D62" s="392"/>
      <c r="E62" s="47" t="s">
        <v>83</v>
      </c>
      <c r="F62" s="262"/>
      <c r="G62" s="264"/>
      <c r="H62" s="265"/>
      <c r="I62" s="267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  <c r="IT62" s="113"/>
      <c r="IU62" s="113"/>
      <c r="IV62" s="113"/>
      <c r="IW62" s="113"/>
      <c r="IX62" s="113"/>
      <c r="IY62" s="113"/>
      <c r="IZ62" s="113"/>
      <c r="JA62" s="113"/>
      <c r="JB62" s="113"/>
      <c r="JC62" s="113"/>
      <c r="JD62" s="113"/>
      <c r="JE62" s="113"/>
      <c r="JF62" s="113"/>
      <c r="JG62" s="113"/>
      <c r="JH62" s="113"/>
      <c r="JI62" s="113"/>
      <c r="JJ62" s="113"/>
      <c r="JK62" s="113"/>
      <c r="JL62" s="113"/>
      <c r="JM62" s="113"/>
      <c r="JN62" s="113"/>
      <c r="JO62" s="113"/>
      <c r="JP62" s="113"/>
      <c r="JQ62" s="113"/>
      <c r="JR62" s="113"/>
      <c r="JS62" s="113"/>
      <c r="JT62" s="113"/>
      <c r="JU62" s="113"/>
      <c r="JV62" s="113"/>
      <c r="JW62" s="113"/>
      <c r="JX62" s="113"/>
      <c r="JY62" s="113"/>
      <c r="JZ62" s="113"/>
      <c r="KA62" s="113"/>
      <c r="KB62" s="113"/>
      <c r="KC62" s="113"/>
      <c r="KD62" s="113"/>
      <c r="KE62" s="113"/>
      <c r="KF62" s="113"/>
      <c r="KG62" s="113"/>
      <c r="KH62" s="113"/>
      <c r="KI62" s="113"/>
      <c r="KJ62" s="113"/>
      <c r="KK62" s="113"/>
      <c r="KL62" s="113"/>
      <c r="KM62" s="113"/>
      <c r="KN62" s="113"/>
      <c r="KO62" s="113"/>
      <c r="KP62" s="113"/>
      <c r="KQ62" s="113"/>
      <c r="KR62" s="113"/>
      <c r="KS62" s="113"/>
      <c r="KT62" s="113"/>
      <c r="KU62" s="113"/>
      <c r="KV62" s="113"/>
      <c r="KW62" s="113"/>
      <c r="KX62" s="113"/>
      <c r="KY62" s="113"/>
      <c r="KZ62" s="113"/>
      <c r="LA62" s="113"/>
      <c r="LB62" s="113"/>
      <c r="LC62" s="113"/>
      <c r="LD62" s="113"/>
      <c r="LE62" s="113"/>
      <c r="LF62" s="113"/>
      <c r="LG62" s="113"/>
      <c r="LH62" s="113"/>
      <c r="LI62" s="113"/>
      <c r="LJ62" s="113"/>
      <c r="LK62" s="113"/>
      <c r="LL62" s="113"/>
      <c r="LM62" s="113"/>
      <c r="LN62" s="113"/>
      <c r="LO62" s="113"/>
      <c r="LP62" s="113"/>
      <c r="LQ62" s="113"/>
      <c r="LR62" s="113"/>
      <c r="LS62" s="113"/>
      <c r="LT62" s="113"/>
      <c r="LU62" s="113"/>
      <c r="LV62" s="113"/>
      <c r="LW62" s="113"/>
      <c r="LX62" s="113"/>
      <c r="LY62" s="113"/>
      <c r="LZ62" s="113"/>
      <c r="MA62" s="113"/>
      <c r="MB62" s="113"/>
      <c r="MC62" s="113"/>
      <c r="MD62" s="113"/>
      <c r="ME62" s="113"/>
      <c r="MF62" s="113"/>
      <c r="MG62" s="113"/>
      <c r="MH62" s="113"/>
      <c r="MI62" s="113"/>
      <c r="MJ62" s="113"/>
      <c r="MK62" s="113"/>
      <c r="ML62" s="113"/>
      <c r="MM62" s="113"/>
      <c r="MN62" s="113"/>
      <c r="MO62" s="113"/>
      <c r="MP62" s="113"/>
      <c r="MQ62" s="113"/>
      <c r="MR62" s="113"/>
      <c r="MS62" s="113"/>
      <c r="MT62" s="113"/>
      <c r="MU62" s="113"/>
      <c r="MV62" s="113"/>
      <c r="MW62" s="113"/>
      <c r="MX62" s="113"/>
      <c r="MY62" s="113"/>
      <c r="MZ62" s="113"/>
      <c r="NA62" s="113"/>
      <c r="NB62" s="113"/>
      <c r="NC62" s="113"/>
      <c r="ND62" s="113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3"/>
      <c r="NS62" s="113"/>
      <c r="NT62" s="113"/>
      <c r="NU62" s="113"/>
      <c r="NV62" s="113"/>
      <c r="NW62" s="113"/>
      <c r="NX62" s="113"/>
      <c r="NY62" s="113"/>
      <c r="NZ62" s="113"/>
      <c r="OA62" s="113"/>
      <c r="OB62" s="113"/>
      <c r="OC62" s="113"/>
      <c r="OD62" s="113"/>
      <c r="OE62" s="113"/>
      <c r="OF62" s="113"/>
      <c r="OG62" s="113"/>
      <c r="OH62" s="113"/>
      <c r="OI62" s="113"/>
      <c r="OJ62" s="113"/>
      <c r="OK62" s="113"/>
      <c r="OL62" s="113"/>
      <c r="OM62" s="113"/>
      <c r="ON62" s="113"/>
      <c r="OO62" s="113"/>
      <c r="OP62" s="113"/>
      <c r="OQ62" s="113"/>
      <c r="OR62" s="113"/>
      <c r="OS62" s="113"/>
      <c r="OT62" s="113"/>
      <c r="OU62" s="113"/>
      <c r="OV62" s="113"/>
      <c r="OW62" s="113"/>
      <c r="OX62" s="113"/>
      <c r="OY62" s="113"/>
      <c r="OZ62" s="113"/>
      <c r="PA62" s="113"/>
      <c r="PB62" s="113"/>
      <c r="PC62" s="113"/>
      <c r="PD62" s="113"/>
      <c r="PE62" s="113"/>
      <c r="PF62" s="113"/>
      <c r="PG62" s="113"/>
      <c r="PH62" s="113"/>
      <c r="PI62" s="113"/>
      <c r="PJ62" s="113"/>
      <c r="PK62" s="113"/>
      <c r="PL62" s="113"/>
      <c r="PM62" s="113"/>
      <c r="PN62" s="113"/>
      <c r="PO62" s="113"/>
      <c r="PP62" s="113"/>
      <c r="PQ62" s="113"/>
      <c r="PR62" s="113"/>
      <c r="PS62" s="113"/>
      <c r="PT62" s="113"/>
      <c r="PU62" s="113"/>
      <c r="PV62" s="113"/>
      <c r="PW62" s="113"/>
      <c r="PX62" s="113"/>
      <c r="PY62" s="113"/>
      <c r="PZ62" s="113"/>
      <c r="QA62" s="113"/>
      <c r="QB62" s="113"/>
      <c r="QC62" s="113"/>
      <c r="QD62" s="113"/>
      <c r="QE62" s="113"/>
      <c r="QF62" s="113"/>
      <c r="QG62" s="113"/>
      <c r="QH62" s="113"/>
      <c r="QI62" s="113"/>
      <c r="QJ62" s="113"/>
      <c r="QK62" s="113"/>
      <c r="QL62" s="113"/>
      <c r="QM62" s="113"/>
      <c r="QN62" s="113"/>
      <c r="QO62" s="113"/>
      <c r="QP62" s="113"/>
      <c r="QQ62" s="113"/>
      <c r="QR62" s="113"/>
      <c r="QS62" s="113"/>
      <c r="QT62" s="113"/>
      <c r="QU62" s="113"/>
      <c r="QV62" s="113"/>
      <c r="QW62" s="113"/>
      <c r="QX62" s="113"/>
      <c r="QY62" s="113"/>
      <c r="QZ62" s="113"/>
      <c r="RA62" s="113"/>
      <c r="RB62" s="113"/>
      <c r="RC62" s="113"/>
      <c r="RD62" s="113"/>
      <c r="RE62" s="113"/>
      <c r="RF62" s="113"/>
      <c r="RG62" s="113"/>
      <c r="RH62" s="4"/>
      <c r="RI62" s="4"/>
      <c r="RJ62" s="4"/>
      <c r="RK62" s="4"/>
      <c r="RL62" s="2"/>
    </row>
    <row r="63" spans="1:480" ht="12" customHeight="1">
      <c r="A63" s="296"/>
      <c r="B63" s="305"/>
      <c r="C63" s="307"/>
      <c r="D63" s="392"/>
      <c r="E63" s="47" t="s">
        <v>84</v>
      </c>
      <c r="F63" s="262"/>
      <c r="G63" s="264"/>
      <c r="H63" s="265"/>
      <c r="I63" s="267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24">
        <v>0.5</v>
      </c>
      <c r="GC63" s="124">
        <v>1.49</v>
      </c>
      <c r="GD63" s="88" t="s">
        <v>90</v>
      </c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  <c r="IT63" s="113"/>
      <c r="IU63" s="113"/>
      <c r="IV63" s="113"/>
      <c r="IW63" s="113"/>
      <c r="IX63" s="113"/>
      <c r="IY63" s="113"/>
      <c r="IZ63" s="113"/>
      <c r="JA63" s="113"/>
      <c r="JB63" s="113"/>
      <c r="JC63" s="113"/>
      <c r="JD63" s="113"/>
      <c r="JE63" s="113"/>
      <c r="JF63" s="113"/>
      <c r="JG63" s="113"/>
      <c r="JH63" s="113"/>
      <c r="JI63" s="113"/>
      <c r="JJ63" s="113"/>
      <c r="JK63" s="113"/>
      <c r="JL63" s="113"/>
      <c r="JM63" s="113"/>
      <c r="JN63" s="113"/>
      <c r="JO63" s="113"/>
      <c r="JP63" s="113"/>
      <c r="JQ63" s="113"/>
      <c r="JR63" s="113"/>
      <c r="JS63" s="113"/>
      <c r="JT63" s="113"/>
      <c r="JU63" s="113"/>
      <c r="JV63" s="113"/>
      <c r="JW63" s="113"/>
      <c r="JX63" s="113"/>
      <c r="JY63" s="113"/>
      <c r="JZ63" s="113"/>
      <c r="KA63" s="113"/>
      <c r="KB63" s="113"/>
      <c r="KC63" s="113"/>
      <c r="KD63" s="113"/>
      <c r="KE63" s="113"/>
      <c r="KF63" s="113"/>
      <c r="KG63" s="113"/>
      <c r="KH63" s="113"/>
      <c r="KI63" s="113"/>
      <c r="KJ63" s="113"/>
      <c r="KK63" s="113"/>
      <c r="KL63" s="113"/>
      <c r="KM63" s="113"/>
      <c r="KN63" s="113"/>
      <c r="KO63" s="113"/>
      <c r="KP63" s="113"/>
      <c r="KQ63" s="113"/>
      <c r="KR63" s="113"/>
      <c r="KS63" s="113"/>
      <c r="KT63" s="113"/>
      <c r="KU63" s="113"/>
      <c r="KV63" s="113"/>
      <c r="KW63" s="113"/>
      <c r="KX63" s="113"/>
      <c r="KY63" s="113"/>
      <c r="KZ63" s="113"/>
      <c r="LA63" s="113"/>
      <c r="LB63" s="113"/>
      <c r="LC63" s="113"/>
      <c r="LD63" s="113"/>
      <c r="LE63" s="113"/>
      <c r="LF63" s="113"/>
      <c r="LG63" s="113"/>
      <c r="LH63" s="113"/>
      <c r="LI63" s="113"/>
      <c r="LJ63" s="113"/>
      <c r="LK63" s="113"/>
      <c r="LL63" s="113"/>
      <c r="LM63" s="113"/>
      <c r="LN63" s="113"/>
      <c r="LO63" s="113"/>
      <c r="LP63" s="113"/>
      <c r="LQ63" s="113"/>
      <c r="LR63" s="113"/>
      <c r="LS63" s="113"/>
      <c r="LT63" s="113"/>
      <c r="LU63" s="113"/>
      <c r="LV63" s="113"/>
      <c r="LW63" s="113"/>
      <c r="LX63" s="113"/>
      <c r="LY63" s="113"/>
      <c r="LZ63" s="113"/>
      <c r="MA63" s="113"/>
      <c r="MB63" s="113"/>
      <c r="MC63" s="113"/>
      <c r="MD63" s="113"/>
      <c r="ME63" s="113"/>
      <c r="MF63" s="113"/>
      <c r="MG63" s="113"/>
      <c r="MH63" s="113"/>
      <c r="MI63" s="113"/>
      <c r="MJ63" s="113"/>
      <c r="MK63" s="113"/>
      <c r="ML63" s="113"/>
      <c r="MM63" s="113"/>
      <c r="MN63" s="113"/>
      <c r="MO63" s="113"/>
      <c r="MP63" s="113"/>
      <c r="MQ63" s="113"/>
      <c r="MR63" s="113"/>
      <c r="MS63" s="113"/>
      <c r="MT63" s="113"/>
      <c r="MU63" s="113"/>
      <c r="MV63" s="113"/>
      <c r="MW63" s="113"/>
      <c r="MX63" s="113"/>
      <c r="MY63" s="113"/>
      <c r="MZ63" s="113"/>
      <c r="NA63" s="113"/>
      <c r="NB63" s="113"/>
      <c r="NC63" s="113"/>
      <c r="ND63" s="113"/>
      <c r="NE63" s="113"/>
      <c r="NF63" s="113"/>
      <c r="NG63" s="113"/>
      <c r="NH63" s="113"/>
      <c r="NI63" s="113"/>
      <c r="NJ63" s="113"/>
      <c r="NK63" s="113"/>
      <c r="NL63" s="113"/>
      <c r="NM63" s="113"/>
      <c r="NN63" s="113"/>
      <c r="NO63" s="113"/>
      <c r="NP63" s="113"/>
      <c r="NQ63" s="113"/>
      <c r="NR63" s="113"/>
      <c r="NS63" s="113"/>
      <c r="NT63" s="113"/>
      <c r="NU63" s="113"/>
      <c r="NV63" s="113"/>
      <c r="NW63" s="113"/>
      <c r="NX63" s="113"/>
      <c r="NY63" s="113"/>
      <c r="NZ63" s="113"/>
      <c r="OA63" s="113"/>
      <c r="OB63" s="113"/>
      <c r="OC63" s="113"/>
      <c r="OD63" s="113"/>
      <c r="OE63" s="113"/>
      <c r="OF63" s="113"/>
      <c r="OG63" s="113"/>
      <c r="OH63" s="113"/>
      <c r="OI63" s="113"/>
      <c r="OJ63" s="113"/>
      <c r="OK63" s="113"/>
      <c r="OL63" s="113"/>
      <c r="OM63" s="113"/>
      <c r="ON63" s="113"/>
      <c r="OO63" s="113"/>
      <c r="OP63" s="113"/>
      <c r="OQ63" s="113"/>
      <c r="OR63" s="113"/>
      <c r="OS63" s="113"/>
      <c r="OT63" s="113"/>
      <c r="OU63" s="113"/>
      <c r="OV63" s="113"/>
      <c r="OW63" s="113"/>
      <c r="OX63" s="113"/>
      <c r="OY63" s="113"/>
      <c r="OZ63" s="113"/>
      <c r="PA63" s="113"/>
      <c r="PB63" s="113"/>
      <c r="PC63" s="113"/>
      <c r="PD63" s="113"/>
      <c r="PE63" s="113"/>
      <c r="PF63" s="113"/>
      <c r="PG63" s="113"/>
      <c r="PH63" s="113"/>
      <c r="PI63" s="113"/>
      <c r="PJ63" s="113"/>
      <c r="PK63" s="113"/>
      <c r="PL63" s="113"/>
      <c r="PM63" s="113"/>
      <c r="PN63" s="113"/>
      <c r="PO63" s="113"/>
      <c r="PP63" s="113"/>
      <c r="PQ63" s="113"/>
      <c r="PR63" s="113"/>
      <c r="PS63" s="113"/>
      <c r="PT63" s="113"/>
      <c r="PU63" s="113"/>
      <c r="PV63" s="113"/>
      <c r="PW63" s="113"/>
      <c r="PX63" s="113"/>
      <c r="PY63" s="113"/>
      <c r="PZ63" s="113"/>
      <c r="QA63" s="113"/>
      <c r="QB63" s="113"/>
      <c r="QC63" s="113"/>
      <c r="QD63" s="113"/>
      <c r="QE63" s="113"/>
      <c r="QF63" s="113"/>
      <c r="QG63" s="113"/>
      <c r="QH63" s="113"/>
      <c r="QI63" s="113"/>
      <c r="QJ63" s="113"/>
      <c r="QK63" s="113"/>
      <c r="QL63" s="113"/>
      <c r="QM63" s="113"/>
      <c r="QN63" s="113"/>
      <c r="QO63" s="113"/>
      <c r="QP63" s="113"/>
      <c r="QQ63" s="113"/>
      <c r="QR63" s="113"/>
      <c r="QS63" s="113"/>
      <c r="QT63" s="113"/>
      <c r="QU63" s="113"/>
      <c r="QV63" s="113"/>
      <c r="QW63" s="113"/>
      <c r="QX63" s="113"/>
      <c r="QY63" s="113"/>
      <c r="QZ63" s="113"/>
      <c r="RA63" s="113"/>
      <c r="RB63" s="113"/>
      <c r="RC63" s="113"/>
      <c r="RD63" s="113"/>
      <c r="RE63" s="113"/>
      <c r="RF63" s="113"/>
      <c r="RG63" s="113"/>
      <c r="RH63" s="4"/>
      <c r="RI63" s="4"/>
      <c r="RJ63" s="4"/>
      <c r="RK63" s="4"/>
      <c r="RL63" s="2"/>
    </row>
    <row r="64" spans="1:480" ht="12" customHeight="1">
      <c r="A64" s="296"/>
      <c r="B64" s="305"/>
      <c r="C64" s="307"/>
      <c r="D64" s="392"/>
      <c r="E64" s="47" t="s">
        <v>85</v>
      </c>
      <c r="F64" s="262"/>
      <c r="G64" s="264"/>
      <c r="H64" s="265"/>
      <c r="I64" s="267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90">
        <v>1.5</v>
      </c>
      <c r="GC64" s="90">
        <v>2.4900000000000002</v>
      </c>
      <c r="GD64" s="91" t="s">
        <v>91</v>
      </c>
      <c r="GE64" s="113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3"/>
      <c r="GT64" s="113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3"/>
      <c r="HI64" s="113"/>
      <c r="HJ64" s="113"/>
      <c r="HK64" s="113"/>
      <c r="HL64" s="113"/>
      <c r="HM64" s="113"/>
      <c r="HN64" s="113"/>
      <c r="HO64" s="113"/>
      <c r="HP64" s="113"/>
      <c r="HQ64" s="113"/>
      <c r="HR64" s="113"/>
      <c r="HS64" s="113"/>
      <c r="HT64" s="113"/>
      <c r="HU64" s="113"/>
      <c r="HV64" s="113"/>
      <c r="HW64" s="113"/>
      <c r="HX64" s="113"/>
      <c r="HY64" s="113"/>
      <c r="HZ64" s="113"/>
      <c r="IA64" s="113"/>
      <c r="IB64" s="113"/>
      <c r="IC64" s="113"/>
      <c r="ID64" s="113"/>
      <c r="IE64" s="113"/>
      <c r="IF64" s="113"/>
      <c r="IG64" s="113"/>
      <c r="IH64" s="113"/>
      <c r="II64" s="113"/>
      <c r="IJ64" s="113"/>
      <c r="IK64" s="113"/>
      <c r="IL64" s="113"/>
      <c r="IM64" s="113"/>
      <c r="IN64" s="113"/>
      <c r="IO64" s="113"/>
      <c r="IP64" s="113"/>
      <c r="IQ64" s="113"/>
      <c r="IR64" s="113"/>
      <c r="IS64" s="113"/>
      <c r="IT64" s="113"/>
      <c r="IU64" s="113"/>
      <c r="IV64" s="113"/>
      <c r="IW64" s="113"/>
      <c r="IX64" s="113"/>
      <c r="IY64" s="113"/>
      <c r="IZ64" s="113"/>
      <c r="JA64" s="113"/>
      <c r="JB64" s="113"/>
      <c r="JC64" s="113"/>
      <c r="JD64" s="113"/>
      <c r="JE64" s="113"/>
      <c r="JF64" s="113"/>
      <c r="JG64" s="113"/>
      <c r="JH64" s="113"/>
      <c r="JI64" s="113"/>
      <c r="JJ64" s="113"/>
      <c r="JK64" s="113"/>
      <c r="JL64" s="113"/>
      <c r="JM64" s="113"/>
      <c r="JN64" s="113"/>
      <c r="JO64" s="113"/>
      <c r="JP64" s="113"/>
      <c r="JQ64" s="113"/>
      <c r="JR64" s="113"/>
      <c r="JS64" s="113"/>
      <c r="JT64" s="113"/>
      <c r="JU64" s="113"/>
      <c r="JV64" s="113"/>
      <c r="JW64" s="113"/>
      <c r="JX64" s="113"/>
      <c r="JY64" s="113"/>
      <c r="JZ64" s="113"/>
      <c r="KA64" s="113"/>
      <c r="KB64" s="113"/>
      <c r="KC64" s="113"/>
      <c r="KD64" s="113"/>
      <c r="KE64" s="113"/>
      <c r="KF64" s="113"/>
      <c r="KG64" s="113"/>
      <c r="KH64" s="113"/>
      <c r="KI64" s="113"/>
      <c r="KJ64" s="113"/>
      <c r="KK64" s="113"/>
      <c r="KL64" s="113"/>
      <c r="KM64" s="113"/>
      <c r="KN64" s="113"/>
      <c r="KO64" s="113"/>
      <c r="KP64" s="113"/>
      <c r="KQ64" s="113"/>
      <c r="KR64" s="113"/>
      <c r="KS64" s="113"/>
      <c r="KT64" s="113"/>
      <c r="KU64" s="113"/>
      <c r="KV64" s="113"/>
      <c r="KW64" s="113"/>
      <c r="KX64" s="113"/>
      <c r="KY64" s="113"/>
      <c r="KZ64" s="113"/>
      <c r="LA64" s="113"/>
      <c r="LB64" s="113"/>
      <c r="LC64" s="113"/>
      <c r="LD64" s="113"/>
      <c r="LE64" s="113"/>
      <c r="LF64" s="113"/>
      <c r="LG64" s="113"/>
      <c r="LH64" s="113"/>
      <c r="LI64" s="113"/>
      <c r="LJ64" s="113"/>
      <c r="LK64" s="113"/>
      <c r="LL64" s="113"/>
      <c r="LM64" s="113"/>
      <c r="LN64" s="113"/>
      <c r="LO64" s="113"/>
      <c r="LP64" s="113"/>
      <c r="LQ64" s="113"/>
      <c r="LR64" s="113"/>
      <c r="LS64" s="113"/>
      <c r="LT64" s="113"/>
      <c r="LU64" s="113"/>
      <c r="LV64" s="113"/>
      <c r="LW64" s="113"/>
      <c r="LX64" s="113"/>
      <c r="LY64" s="113"/>
      <c r="LZ64" s="113"/>
      <c r="MA64" s="113"/>
      <c r="MB64" s="113"/>
      <c r="MC64" s="113"/>
      <c r="MD64" s="113"/>
      <c r="ME64" s="113"/>
      <c r="MF64" s="113"/>
      <c r="MG64" s="113"/>
      <c r="MH64" s="113"/>
      <c r="MI64" s="113"/>
      <c r="MJ64" s="113"/>
      <c r="MK64" s="113"/>
      <c r="ML64" s="113"/>
      <c r="MM64" s="113"/>
      <c r="MN64" s="113"/>
      <c r="MO64" s="113"/>
      <c r="MP64" s="113"/>
      <c r="MQ64" s="113"/>
      <c r="MR64" s="113"/>
      <c r="MS64" s="113"/>
      <c r="MT64" s="113"/>
      <c r="MU64" s="113"/>
      <c r="MV64" s="113"/>
      <c r="MW64" s="113"/>
      <c r="MX64" s="113"/>
      <c r="MY64" s="113"/>
      <c r="MZ64" s="113"/>
      <c r="NA64" s="113"/>
      <c r="NB64" s="113"/>
      <c r="NC64" s="113"/>
      <c r="ND64" s="113"/>
      <c r="NE64" s="113"/>
      <c r="NF64" s="113"/>
      <c r="NG64" s="113"/>
      <c r="NH64" s="113"/>
      <c r="NI64" s="113"/>
      <c r="NJ64" s="113"/>
      <c r="NK64" s="113"/>
      <c r="NL64" s="113"/>
      <c r="NM64" s="113"/>
      <c r="NN64" s="113"/>
      <c r="NO64" s="113"/>
      <c r="NP64" s="113"/>
      <c r="NQ64" s="113"/>
      <c r="NR64" s="113"/>
      <c r="NS64" s="113"/>
      <c r="NT64" s="113"/>
      <c r="NU64" s="113"/>
      <c r="NV64" s="113"/>
      <c r="NW64" s="113"/>
      <c r="NX64" s="113"/>
      <c r="NY64" s="113"/>
      <c r="NZ64" s="113"/>
      <c r="OA64" s="113"/>
      <c r="OB64" s="113"/>
      <c r="OC64" s="113"/>
      <c r="OD64" s="113"/>
      <c r="OE64" s="113"/>
      <c r="OF64" s="113"/>
      <c r="OG64" s="113"/>
      <c r="OH64" s="113"/>
      <c r="OI64" s="113"/>
      <c r="OJ64" s="113"/>
      <c r="OK64" s="113"/>
      <c r="OL64" s="113"/>
      <c r="OM64" s="113"/>
      <c r="ON64" s="113"/>
      <c r="OO64" s="113"/>
      <c r="OP64" s="113"/>
      <c r="OQ64" s="113"/>
      <c r="OR64" s="113"/>
      <c r="OS64" s="113"/>
      <c r="OT64" s="113"/>
      <c r="OU64" s="113"/>
      <c r="OV64" s="113"/>
      <c r="OW64" s="113"/>
      <c r="OX64" s="113"/>
      <c r="OY64" s="113"/>
      <c r="OZ64" s="113"/>
      <c r="PA64" s="113"/>
      <c r="PB64" s="113"/>
      <c r="PC64" s="113"/>
      <c r="PD64" s="113"/>
      <c r="PE64" s="113"/>
      <c r="PF64" s="113"/>
      <c r="PG64" s="113"/>
      <c r="PH64" s="113"/>
      <c r="PI64" s="113"/>
      <c r="PJ64" s="113"/>
      <c r="PK64" s="113"/>
      <c r="PL64" s="113"/>
      <c r="PM64" s="113"/>
      <c r="PN64" s="113"/>
      <c r="PO64" s="113"/>
      <c r="PP64" s="113"/>
      <c r="PQ64" s="113"/>
      <c r="PR64" s="113"/>
      <c r="PS64" s="113"/>
      <c r="PT64" s="113"/>
      <c r="PU64" s="113"/>
      <c r="PV64" s="113"/>
      <c r="PW64" s="113"/>
      <c r="PX64" s="113"/>
      <c r="PY64" s="113"/>
      <c r="PZ64" s="113"/>
      <c r="QA64" s="113"/>
      <c r="QB64" s="113"/>
      <c r="QC64" s="113"/>
      <c r="QD64" s="113"/>
      <c r="QE64" s="113"/>
      <c r="QF64" s="113"/>
      <c r="QG64" s="113"/>
      <c r="QH64" s="113"/>
      <c r="QI64" s="113"/>
      <c r="QJ64" s="113"/>
      <c r="QK64" s="113"/>
      <c r="QL64" s="113"/>
      <c r="QM64" s="113"/>
      <c r="QN64" s="113"/>
      <c r="QO64" s="113"/>
      <c r="QP64" s="113"/>
      <c r="QQ64" s="113"/>
      <c r="QR64" s="113"/>
      <c r="QS64" s="113"/>
      <c r="QT64" s="113"/>
      <c r="QU64" s="113"/>
      <c r="QV64" s="113"/>
      <c r="QW64" s="113"/>
      <c r="QX64" s="113"/>
      <c r="QY64" s="113"/>
      <c r="QZ64" s="113"/>
      <c r="RA64" s="113"/>
      <c r="RB64" s="113"/>
      <c r="RC64" s="113"/>
      <c r="RD64" s="113"/>
      <c r="RE64" s="113"/>
      <c r="RF64" s="113"/>
      <c r="RG64" s="113"/>
      <c r="RH64" s="4"/>
      <c r="RI64" s="4"/>
      <c r="RJ64" s="4"/>
      <c r="RK64" s="4"/>
      <c r="RL64" s="2"/>
    </row>
    <row r="65" spans="1:480" ht="12" customHeight="1">
      <c r="A65" s="296"/>
      <c r="B65" s="305"/>
      <c r="C65" s="307"/>
      <c r="D65" s="392"/>
      <c r="E65" s="47" t="s">
        <v>86</v>
      </c>
      <c r="F65" s="262"/>
      <c r="G65" s="264"/>
      <c r="H65" s="265"/>
      <c r="I65" s="267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90">
        <v>2.5</v>
      </c>
      <c r="GC65" s="90">
        <v>3</v>
      </c>
      <c r="GD65" s="91" t="s">
        <v>92</v>
      </c>
      <c r="GE65" s="113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3"/>
      <c r="GT65" s="113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3"/>
      <c r="HI65" s="113"/>
      <c r="HJ65" s="113"/>
      <c r="HK65" s="113"/>
      <c r="HL65" s="113"/>
      <c r="HM65" s="113"/>
      <c r="HN65" s="113"/>
      <c r="HO65" s="113"/>
      <c r="HP65" s="113"/>
      <c r="HQ65" s="113"/>
      <c r="HR65" s="113"/>
      <c r="HS65" s="113"/>
      <c r="HT65" s="113"/>
      <c r="HU65" s="113"/>
      <c r="HV65" s="113"/>
      <c r="HW65" s="113"/>
      <c r="HX65" s="113"/>
      <c r="HY65" s="113"/>
      <c r="HZ65" s="113"/>
      <c r="IA65" s="113"/>
      <c r="IB65" s="113"/>
      <c r="IC65" s="113"/>
      <c r="ID65" s="113"/>
      <c r="IE65" s="113"/>
      <c r="IF65" s="113"/>
      <c r="IG65" s="113"/>
      <c r="IH65" s="113"/>
      <c r="II65" s="113"/>
      <c r="IJ65" s="113"/>
      <c r="IK65" s="113"/>
      <c r="IL65" s="113"/>
      <c r="IM65" s="113"/>
      <c r="IN65" s="113"/>
      <c r="IO65" s="113"/>
      <c r="IP65" s="113"/>
      <c r="IQ65" s="113"/>
      <c r="IR65" s="113"/>
      <c r="IS65" s="113"/>
      <c r="IT65" s="113"/>
      <c r="IU65" s="113"/>
      <c r="IV65" s="113"/>
      <c r="IW65" s="113"/>
      <c r="IX65" s="113"/>
      <c r="IY65" s="113"/>
      <c r="IZ65" s="113"/>
      <c r="JA65" s="113"/>
      <c r="JB65" s="113"/>
      <c r="JC65" s="113"/>
      <c r="JD65" s="113"/>
      <c r="JE65" s="113"/>
      <c r="JF65" s="113"/>
      <c r="JG65" s="113"/>
      <c r="JH65" s="113"/>
      <c r="JI65" s="113"/>
      <c r="JJ65" s="113"/>
      <c r="JK65" s="113"/>
      <c r="JL65" s="113"/>
      <c r="JM65" s="113"/>
      <c r="JN65" s="113"/>
      <c r="JO65" s="113"/>
      <c r="JP65" s="113"/>
      <c r="JQ65" s="113"/>
      <c r="JR65" s="113"/>
      <c r="JS65" s="113"/>
      <c r="JT65" s="113"/>
      <c r="JU65" s="113"/>
      <c r="JV65" s="113"/>
      <c r="JW65" s="113"/>
      <c r="JX65" s="113"/>
      <c r="JY65" s="113"/>
      <c r="JZ65" s="113"/>
      <c r="KA65" s="113"/>
      <c r="KB65" s="113"/>
      <c r="KC65" s="113"/>
      <c r="KD65" s="113"/>
      <c r="KE65" s="113"/>
      <c r="KF65" s="113"/>
      <c r="KG65" s="113"/>
      <c r="KH65" s="113"/>
      <c r="KI65" s="113"/>
      <c r="KJ65" s="113"/>
      <c r="KK65" s="113"/>
      <c r="KL65" s="113"/>
      <c r="KM65" s="113"/>
      <c r="KN65" s="113"/>
      <c r="KO65" s="113"/>
      <c r="KP65" s="113"/>
      <c r="KQ65" s="113"/>
      <c r="KR65" s="113"/>
      <c r="KS65" s="113"/>
      <c r="KT65" s="113"/>
      <c r="KU65" s="113"/>
      <c r="KV65" s="113"/>
      <c r="KW65" s="113"/>
      <c r="KX65" s="113"/>
      <c r="KY65" s="113"/>
      <c r="KZ65" s="113"/>
      <c r="LA65" s="113"/>
      <c r="LB65" s="113"/>
      <c r="LC65" s="113"/>
      <c r="LD65" s="113"/>
      <c r="LE65" s="113"/>
      <c r="LF65" s="113"/>
      <c r="LG65" s="113"/>
      <c r="LH65" s="113"/>
      <c r="LI65" s="113"/>
      <c r="LJ65" s="113"/>
      <c r="LK65" s="113"/>
      <c r="LL65" s="113"/>
      <c r="LM65" s="113"/>
      <c r="LN65" s="113"/>
      <c r="LO65" s="113"/>
      <c r="LP65" s="113"/>
      <c r="LQ65" s="113"/>
      <c r="LR65" s="113"/>
      <c r="LS65" s="113"/>
      <c r="LT65" s="113"/>
      <c r="LU65" s="113"/>
      <c r="LV65" s="113"/>
      <c r="LW65" s="113"/>
      <c r="LX65" s="113"/>
      <c r="LY65" s="113"/>
      <c r="LZ65" s="113"/>
      <c r="MA65" s="113"/>
      <c r="MB65" s="113"/>
      <c r="MC65" s="113"/>
      <c r="MD65" s="113"/>
      <c r="ME65" s="113"/>
      <c r="MF65" s="113"/>
      <c r="MG65" s="113"/>
      <c r="MH65" s="113"/>
      <c r="MI65" s="113"/>
      <c r="MJ65" s="113"/>
      <c r="MK65" s="113"/>
      <c r="ML65" s="113"/>
      <c r="MM65" s="113"/>
      <c r="MN65" s="113"/>
      <c r="MO65" s="113"/>
      <c r="MP65" s="113"/>
      <c r="MQ65" s="113"/>
      <c r="MR65" s="113"/>
      <c r="MS65" s="113"/>
      <c r="MT65" s="113"/>
      <c r="MU65" s="113"/>
      <c r="MV65" s="113"/>
      <c r="MW65" s="113"/>
      <c r="MX65" s="113"/>
      <c r="MY65" s="113"/>
      <c r="MZ65" s="113"/>
      <c r="NA65" s="113"/>
      <c r="NB65" s="113"/>
      <c r="NC65" s="113"/>
      <c r="ND65" s="113"/>
      <c r="NE65" s="113"/>
      <c r="NF65" s="113"/>
      <c r="NG65" s="113"/>
      <c r="NH65" s="113"/>
      <c r="NI65" s="113"/>
      <c r="NJ65" s="113"/>
      <c r="NK65" s="113"/>
      <c r="NL65" s="113"/>
      <c r="NM65" s="113"/>
      <c r="NN65" s="113"/>
      <c r="NO65" s="113"/>
      <c r="NP65" s="113"/>
      <c r="NQ65" s="113"/>
      <c r="NR65" s="113"/>
      <c r="NS65" s="113"/>
      <c r="NT65" s="113"/>
      <c r="NU65" s="113"/>
      <c r="NV65" s="113"/>
      <c r="NW65" s="113"/>
      <c r="NX65" s="113"/>
      <c r="NY65" s="113"/>
      <c r="NZ65" s="113"/>
      <c r="OA65" s="113"/>
      <c r="OB65" s="113"/>
      <c r="OC65" s="113"/>
      <c r="OD65" s="113"/>
      <c r="OE65" s="113"/>
      <c r="OF65" s="113"/>
      <c r="OG65" s="113"/>
      <c r="OH65" s="113"/>
      <c r="OI65" s="113"/>
      <c r="OJ65" s="113"/>
      <c r="OK65" s="113"/>
      <c r="OL65" s="113"/>
      <c r="OM65" s="113"/>
      <c r="ON65" s="113"/>
      <c r="OO65" s="113"/>
      <c r="OP65" s="113"/>
      <c r="OQ65" s="113"/>
      <c r="OR65" s="113"/>
      <c r="OS65" s="113"/>
      <c r="OT65" s="113"/>
      <c r="OU65" s="113"/>
      <c r="OV65" s="113"/>
      <c r="OW65" s="113"/>
      <c r="OX65" s="113"/>
      <c r="OY65" s="113"/>
      <c r="OZ65" s="113"/>
      <c r="PA65" s="113"/>
      <c r="PB65" s="113"/>
      <c r="PC65" s="113"/>
      <c r="PD65" s="113"/>
      <c r="PE65" s="113"/>
      <c r="PF65" s="113"/>
      <c r="PG65" s="113"/>
      <c r="PH65" s="113"/>
      <c r="PI65" s="113"/>
      <c r="PJ65" s="113"/>
      <c r="PK65" s="113"/>
      <c r="PL65" s="113"/>
      <c r="PM65" s="113"/>
      <c r="PN65" s="113"/>
      <c r="PO65" s="113"/>
      <c r="PP65" s="113"/>
      <c r="PQ65" s="113"/>
      <c r="PR65" s="113"/>
      <c r="PS65" s="113"/>
      <c r="PT65" s="113"/>
      <c r="PU65" s="113"/>
      <c r="PV65" s="113"/>
      <c r="PW65" s="113"/>
      <c r="PX65" s="113"/>
      <c r="PY65" s="113"/>
      <c r="PZ65" s="113"/>
      <c r="QA65" s="113"/>
      <c r="QB65" s="113"/>
      <c r="QC65" s="113"/>
      <c r="QD65" s="113"/>
      <c r="QE65" s="113"/>
      <c r="QF65" s="113"/>
      <c r="QG65" s="113"/>
      <c r="QH65" s="113"/>
      <c r="QI65" s="113"/>
      <c r="QJ65" s="113"/>
      <c r="QK65" s="113"/>
      <c r="QL65" s="113"/>
      <c r="QM65" s="113"/>
      <c r="QN65" s="113"/>
      <c r="QO65" s="113"/>
      <c r="QP65" s="113"/>
      <c r="QQ65" s="113"/>
      <c r="QR65" s="113"/>
      <c r="QS65" s="113"/>
      <c r="QT65" s="113"/>
      <c r="QU65" s="113"/>
      <c r="QV65" s="113"/>
      <c r="QW65" s="113"/>
      <c r="QX65" s="113"/>
      <c r="QY65" s="113"/>
      <c r="QZ65" s="113"/>
      <c r="RA65" s="113"/>
      <c r="RB65" s="113"/>
      <c r="RC65" s="113"/>
      <c r="RD65" s="113"/>
      <c r="RE65" s="113"/>
      <c r="RF65" s="113"/>
      <c r="RG65" s="113"/>
      <c r="RH65" s="4"/>
      <c r="RI65" s="4"/>
      <c r="RJ65" s="4"/>
      <c r="RK65" s="4"/>
      <c r="RL65" s="2"/>
    </row>
    <row r="66" spans="1:480" ht="12" customHeight="1" thickBot="1">
      <c r="A66" s="296"/>
      <c r="B66" s="305"/>
      <c r="C66" s="307"/>
      <c r="D66" s="392"/>
      <c r="E66" s="47" t="s">
        <v>87</v>
      </c>
      <c r="F66" s="262"/>
      <c r="G66" s="264"/>
      <c r="H66" s="265"/>
      <c r="I66" s="267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3"/>
      <c r="GE66" s="113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3"/>
      <c r="GT66" s="113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3"/>
      <c r="HI66" s="113"/>
      <c r="HJ66" s="113"/>
      <c r="HK66" s="113"/>
      <c r="HL66" s="113"/>
      <c r="HM66" s="113"/>
      <c r="HN66" s="113"/>
      <c r="HO66" s="113"/>
      <c r="HP66" s="113"/>
      <c r="HQ66" s="113"/>
      <c r="HR66" s="113"/>
      <c r="HS66" s="113"/>
      <c r="HT66" s="113"/>
      <c r="HU66" s="113"/>
      <c r="HV66" s="113"/>
      <c r="HW66" s="113"/>
      <c r="HX66" s="113"/>
      <c r="HY66" s="113"/>
      <c r="HZ66" s="113"/>
      <c r="IA66" s="113"/>
      <c r="IB66" s="113"/>
      <c r="IC66" s="113"/>
      <c r="ID66" s="113"/>
      <c r="IE66" s="113"/>
      <c r="IF66" s="113"/>
      <c r="IG66" s="113"/>
      <c r="IH66" s="113"/>
      <c r="II66" s="113"/>
      <c r="IJ66" s="113"/>
      <c r="IK66" s="113"/>
      <c r="IL66" s="113"/>
      <c r="IM66" s="113"/>
      <c r="IN66" s="113"/>
      <c r="IO66" s="113"/>
      <c r="IP66" s="113"/>
      <c r="IQ66" s="113"/>
      <c r="IR66" s="113"/>
      <c r="IS66" s="113"/>
      <c r="IT66" s="113"/>
      <c r="IU66" s="113"/>
      <c r="IV66" s="113"/>
      <c r="IW66" s="113"/>
      <c r="IX66" s="113"/>
      <c r="IY66" s="113"/>
      <c r="IZ66" s="113"/>
      <c r="JA66" s="113"/>
      <c r="JB66" s="113"/>
      <c r="JC66" s="113"/>
      <c r="JD66" s="113"/>
      <c r="JE66" s="113"/>
      <c r="JF66" s="113"/>
      <c r="JG66" s="113"/>
      <c r="JH66" s="113"/>
      <c r="JI66" s="113"/>
      <c r="JJ66" s="113"/>
      <c r="JK66" s="113"/>
      <c r="JL66" s="113"/>
      <c r="JM66" s="113"/>
      <c r="JN66" s="113"/>
      <c r="JO66" s="113"/>
      <c r="JP66" s="113"/>
      <c r="JQ66" s="113"/>
      <c r="JR66" s="113"/>
      <c r="JS66" s="113"/>
      <c r="JT66" s="113"/>
      <c r="JU66" s="113"/>
      <c r="JV66" s="113"/>
      <c r="JW66" s="113"/>
      <c r="JX66" s="113"/>
      <c r="JY66" s="113"/>
      <c r="JZ66" s="113"/>
      <c r="KA66" s="113"/>
      <c r="KB66" s="113"/>
      <c r="KC66" s="113"/>
      <c r="KD66" s="113"/>
      <c r="KE66" s="113"/>
      <c r="KF66" s="113"/>
      <c r="KG66" s="113"/>
      <c r="KH66" s="113"/>
      <c r="KI66" s="113"/>
      <c r="KJ66" s="113"/>
      <c r="KK66" s="113"/>
      <c r="KL66" s="113"/>
      <c r="KM66" s="113"/>
      <c r="KN66" s="113"/>
      <c r="KO66" s="113"/>
      <c r="KP66" s="113"/>
      <c r="KQ66" s="113"/>
      <c r="KR66" s="113"/>
      <c r="KS66" s="113"/>
      <c r="KT66" s="113"/>
      <c r="KU66" s="113"/>
      <c r="KV66" s="113"/>
      <c r="KW66" s="113"/>
      <c r="KX66" s="113"/>
      <c r="KY66" s="113"/>
      <c r="KZ66" s="113"/>
      <c r="LA66" s="113"/>
      <c r="LB66" s="113"/>
      <c r="LC66" s="113"/>
      <c r="LD66" s="113"/>
      <c r="LE66" s="113"/>
      <c r="LF66" s="113"/>
      <c r="LG66" s="113"/>
      <c r="LH66" s="113"/>
      <c r="LI66" s="113"/>
      <c r="LJ66" s="113"/>
      <c r="LK66" s="113"/>
      <c r="LL66" s="113"/>
      <c r="LM66" s="113"/>
      <c r="LN66" s="113"/>
      <c r="LO66" s="113"/>
      <c r="LP66" s="113"/>
      <c r="LQ66" s="113"/>
      <c r="LR66" s="113"/>
      <c r="LS66" s="113"/>
      <c r="LT66" s="113"/>
      <c r="LU66" s="113"/>
      <c r="LV66" s="113"/>
      <c r="LW66" s="113"/>
      <c r="LX66" s="113"/>
      <c r="LY66" s="113"/>
      <c r="LZ66" s="113"/>
      <c r="MA66" s="113"/>
      <c r="MB66" s="113"/>
      <c r="MC66" s="113"/>
      <c r="MD66" s="113"/>
      <c r="ME66" s="113"/>
      <c r="MF66" s="113"/>
      <c r="MG66" s="113"/>
      <c r="MH66" s="113"/>
      <c r="MI66" s="113"/>
      <c r="MJ66" s="113"/>
      <c r="MK66" s="113"/>
      <c r="ML66" s="113"/>
      <c r="MM66" s="113"/>
      <c r="MN66" s="113"/>
      <c r="MO66" s="113"/>
      <c r="MP66" s="113"/>
      <c r="MQ66" s="113"/>
      <c r="MR66" s="113"/>
      <c r="MS66" s="113"/>
      <c r="MT66" s="113"/>
      <c r="MU66" s="113"/>
      <c r="MV66" s="113"/>
      <c r="MW66" s="113"/>
      <c r="MX66" s="113"/>
      <c r="MY66" s="113"/>
      <c r="MZ66" s="113"/>
      <c r="NA66" s="113"/>
      <c r="NB66" s="113"/>
      <c r="NC66" s="113"/>
      <c r="ND66" s="113"/>
      <c r="NE66" s="113"/>
      <c r="NF66" s="113"/>
      <c r="NG66" s="113"/>
      <c r="NH66" s="113"/>
      <c r="NI66" s="113"/>
      <c r="NJ66" s="113"/>
      <c r="NK66" s="113"/>
      <c r="NL66" s="113"/>
      <c r="NM66" s="113"/>
      <c r="NN66" s="113"/>
      <c r="NO66" s="113"/>
      <c r="NP66" s="113"/>
      <c r="NQ66" s="113"/>
      <c r="NR66" s="113"/>
      <c r="NS66" s="113"/>
      <c r="NT66" s="113"/>
      <c r="NU66" s="113"/>
      <c r="NV66" s="113"/>
      <c r="NW66" s="113"/>
      <c r="NX66" s="113"/>
      <c r="NY66" s="113"/>
      <c r="NZ66" s="113"/>
      <c r="OA66" s="113"/>
      <c r="OB66" s="113"/>
      <c r="OC66" s="113"/>
      <c r="OD66" s="113"/>
      <c r="OE66" s="113"/>
      <c r="OF66" s="113"/>
      <c r="OG66" s="113"/>
      <c r="OH66" s="113"/>
      <c r="OI66" s="113"/>
      <c r="OJ66" s="113"/>
      <c r="OK66" s="113"/>
      <c r="OL66" s="113"/>
      <c r="OM66" s="113"/>
      <c r="ON66" s="113"/>
      <c r="OO66" s="113"/>
      <c r="OP66" s="113"/>
      <c r="OQ66" s="113"/>
      <c r="OR66" s="113"/>
      <c r="OS66" s="113"/>
      <c r="OT66" s="113"/>
      <c r="OU66" s="113"/>
      <c r="OV66" s="113"/>
      <c r="OW66" s="113"/>
      <c r="OX66" s="113"/>
      <c r="OY66" s="113"/>
      <c r="OZ66" s="113"/>
      <c r="PA66" s="113"/>
      <c r="PB66" s="113"/>
      <c r="PC66" s="113"/>
      <c r="PD66" s="113"/>
      <c r="PE66" s="113"/>
      <c r="PF66" s="113"/>
      <c r="PG66" s="113"/>
      <c r="PH66" s="113"/>
      <c r="PI66" s="113"/>
      <c r="PJ66" s="113"/>
      <c r="PK66" s="113"/>
      <c r="PL66" s="113"/>
      <c r="PM66" s="113"/>
      <c r="PN66" s="113"/>
      <c r="PO66" s="113"/>
      <c r="PP66" s="113"/>
      <c r="PQ66" s="113"/>
      <c r="PR66" s="113"/>
      <c r="PS66" s="113"/>
      <c r="PT66" s="113"/>
      <c r="PU66" s="113"/>
      <c r="PV66" s="113"/>
      <c r="PW66" s="113"/>
      <c r="PX66" s="113"/>
      <c r="PY66" s="113"/>
      <c r="PZ66" s="113"/>
      <c r="QA66" s="113"/>
      <c r="QB66" s="113"/>
      <c r="QC66" s="113"/>
      <c r="QD66" s="113"/>
      <c r="QE66" s="113"/>
      <c r="QF66" s="113"/>
      <c r="QG66" s="113"/>
      <c r="QH66" s="113"/>
      <c r="QI66" s="113"/>
      <c r="QJ66" s="113"/>
      <c r="QK66" s="113"/>
      <c r="QL66" s="113"/>
      <c r="QM66" s="113"/>
      <c r="QN66" s="113"/>
      <c r="QO66" s="113"/>
      <c r="QP66" s="113"/>
      <c r="QQ66" s="113"/>
      <c r="QR66" s="113"/>
      <c r="QS66" s="113"/>
      <c r="QT66" s="113"/>
      <c r="QU66" s="113"/>
      <c r="QV66" s="113"/>
      <c r="QW66" s="113"/>
      <c r="QX66" s="113"/>
      <c r="QY66" s="113"/>
      <c r="QZ66" s="113"/>
      <c r="RA66" s="113"/>
      <c r="RB66" s="113"/>
      <c r="RC66" s="113"/>
      <c r="RD66" s="113"/>
      <c r="RE66" s="113"/>
      <c r="RF66" s="113"/>
      <c r="RG66" s="113"/>
      <c r="RH66" s="4"/>
      <c r="RI66" s="2"/>
      <c r="RJ66" s="2"/>
      <c r="RK66" s="2"/>
      <c r="RL66" s="2"/>
    </row>
    <row r="67" spans="1:480" ht="13.5" customHeight="1" thickBot="1">
      <c r="A67" s="277" t="s">
        <v>88</v>
      </c>
      <c r="B67" s="278"/>
      <c r="C67" s="278"/>
      <c r="D67" s="278"/>
      <c r="E67" s="278"/>
      <c r="F67" s="278"/>
      <c r="G67" s="278"/>
      <c r="H67" s="279"/>
      <c r="I67" s="142">
        <f>I7+I21+I46</f>
        <v>2.0999999999999996</v>
      </c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5"/>
      <c r="EU67" s="125"/>
      <c r="EV67" s="125"/>
      <c r="EW67" s="125"/>
      <c r="EX67" s="125"/>
      <c r="EY67" s="125"/>
      <c r="EZ67" s="125"/>
      <c r="FA67" s="125"/>
      <c r="FB67" s="125"/>
      <c r="FC67" s="125"/>
      <c r="FD67" s="125"/>
      <c r="FE67" s="125"/>
      <c r="FF67" s="125"/>
      <c r="FG67" s="125"/>
      <c r="FH67" s="125"/>
      <c r="FI67" s="125"/>
      <c r="FJ67" s="125"/>
      <c r="FK67" s="125"/>
      <c r="FL67" s="125"/>
      <c r="FM67" s="125"/>
      <c r="FN67" s="125"/>
      <c r="FO67" s="125"/>
      <c r="FP67" s="125"/>
      <c r="FQ67" s="125"/>
      <c r="FR67" s="125"/>
      <c r="FS67" s="125"/>
      <c r="FT67" s="125"/>
      <c r="FU67" s="125"/>
      <c r="FV67" s="125"/>
      <c r="FW67" s="125"/>
      <c r="FX67" s="125"/>
      <c r="FY67" s="125"/>
      <c r="FZ67" s="125"/>
      <c r="GA67" s="119"/>
      <c r="GB67" s="119"/>
      <c r="GC67" s="119"/>
      <c r="GD67" s="119"/>
      <c r="GE67" s="119"/>
      <c r="GF67" s="119"/>
      <c r="GG67" s="119"/>
      <c r="GH67" s="119"/>
      <c r="GI67" s="119"/>
      <c r="GJ67" s="119"/>
      <c r="GK67" s="119"/>
      <c r="GL67" s="119"/>
      <c r="GM67" s="119"/>
      <c r="GN67" s="119"/>
      <c r="GO67" s="119"/>
      <c r="GP67" s="119"/>
      <c r="GQ67" s="119"/>
      <c r="GR67" s="119"/>
      <c r="GS67" s="119"/>
      <c r="GT67" s="119"/>
      <c r="GU67" s="119"/>
      <c r="GV67" s="119"/>
      <c r="GW67" s="119"/>
      <c r="GX67" s="119"/>
      <c r="GY67" s="119"/>
      <c r="GZ67" s="119"/>
      <c r="HA67" s="119"/>
      <c r="HB67" s="119"/>
      <c r="HC67" s="119"/>
      <c r="HD67" s="119"/>
      <c r="HE67" s="119"/>
      <c r="HF67" s="119"/>
      <c r="HG67" s="119"/>
      <c r="HH67" s="119"/>
      <c r="HI67" s="119"/>
      <c r="HJ67" s="119"/>
      <c r="HK67" s="119"/>
      <c r="HL67" s="119"/>
      <c r="HM67" s="119"/>
      <c r="HN67" s="119"/>
      <c r="HO67" s="119"/>
      <c r="HP67" s="119"/>
      <c r="HQ67" s="119"/>
      <c r="HR67" s="119"/>
      <c r="HS67" s="119"/>
      <c r="HT67" s="119"/>
      <c r="HU67" s="119"/>
      <c r="HV67" s="119"/>
      <c r="HW67" s="119"/>
      <c r="HX67" s="119"/>
      <c r="HY67" s="119"/>
      <c r="HZ67" s="119"/>
      <c r="IA67" s="119"/>
      <c r="IB67" s="119"/>
      <c r="IC67" s="119"/>
      <c r="ID67" s="119"/>
      <c r="IE67" s="119"/>
      <c r="IF67" s="119"/>
      <c r="IG67" s="119"/>
      <c r="IH67" s="119"/>
      <c r="II67" s="119"/>
      <c r="IJ67" s="119"/>
      <c r="IK67" s="119"/>
      <c r="IL67" s="119"/>
      <c r="IM67" s="119"/>
      <c r="IN67" s="119"/>
      <c r="IO67" s="119"/>
      <c r="IP67" s="119"/>
      <c r="IQ67" s="119"/>
      <c r="IR67" s="119"/>
      <c r="IS67" s="119"/>
      <c r="IT67" s="119"/>
      <c r="IU67" s="119"/>
      <c r="IV67" s="119"/>
      <c r="IW67" s="119"/>
      <c r="IX67" s="119"/>
      <c r="IY67" s="119"/>
      <c r="IZ67" s="119"/>
      <c r="JA67" s="119"/>
      <c r="JB67" s="119"/>
      <c r="JC67" s="119"/>
      <c r="JD67" s="119"/>
      <c r="JE67" s="119"/>
      <c r="JF67" s="119"/>
      <c r="JG67" s="119"/>
      <c r="JH67" s="119"/>
      <c r="JI67" s="119"/>
      <c r="JJ67" s="119"/>
      <c r="JK67" s="119"/>
      <c r="JL67" s="119"/>
      <c r="JM67" s="119"/>
      <c r="JN67" s="119"/>
      <c r="JO67" s="119"/>
      <c r="JP67" s="119"/>
      <c r="JQ67" s="119"/>
      <c r="JR67" s="119"/>
      <c r="JS67" s="119"/>
      <c r="JT67" s="119"/>
      <c r="JU67" s="119"/>
      <c r="JV67" s="119"/>
      <c r="JW67" s="119"/>
      <c r="JX67" s="119"/>
      <c r="JY67" s="119"/>
      <c r="JZ67" s="119"/>
      <c r="KA67" s="119"/>
      <c r="KB67" s="119"/>
      <c r="KC67" s="119"/>
      <c r="KD67" s="119"/>
      <c r="KE67" s="119"/>
      <c r="KF67" s="119"/>
      <c r="KG67" s="119"/>
      <c r="KH67" s="119"/>
      <c r="KI67" s="119"/>
      <c r="KJ67" s="119"/>
      <c r="KK67" s="119"/>
      <c r="KL67" s="119"/>
      <c r="KM67" s="119"/>
      <c r="KN67" s="119"/>
      <c r="KO67" s="119"/>
      <c r="KP67" s="119"/>
      <c r="KQ67" s="119"/>
      <c r="KR67" s="119"/>
      <c r="KS67" s="119"/>
      <c r="KT67" s="119"/>
      <c r="KU67" s="119"/>
      <c r="KV67" s="119"/>
      <c r="KW67" s="119"/>
      <c r="KX67" s="119"/>
      <c r="KY67" s="119"/>
      <c r="KZ67" s="119"/>
      <c r="LA67" s="119"/>
      <c r="LB67" s="119"/>
      <c r="LC67" s="119"/>
      <c r="LD67" s="119"/>
      <c r="LE67" s="119"/>
      <c r="LF67" s="119"/>
      <c r="LG67" s="119"/>
      <c r="LH67" s="119"/>
      <c r="LI67" s="119"/>
      <c r="LJ67" s="119"/>
      <c r="LK67" s="119"/>
      <c r="LL67" s="119"/>
      <c r="LM67" s="119"/>
      <c r="LN67" s="119"/>
      <c r="LO67" s="119"/>
      <c r="LP67" s="119"/>
      <c r="LQ67" s="119"/>
      <c r="LR67" s="119"/>
      <c r="LS67" s="119"/>
      <c r="LT67" s="119"/>
      <c r="LU67" s="119"/>
      <c r="LV67" s="119"/>
      <c r="LW67" s="119"/>
      <c r="LX67" s="119"/>
      <c r="LY67" s="119"/>
      <c r="LZ67" s="119"/>
      <c r="MA67" s="119"/>
      <c r="MB67" s="119"/>
      <c r="MC67" s="119"/>
      <c r="MD67" s="119"/>
      <c r="ME67" s="119"/>
      <c r="MF67" s="119"/>
      <c r="MG67" s="119"/>
      <c r="MH67" s="119"/>
      <c r="MI67" s="119"/>
      <c r="MJ67" s="119"/>
      <c r="MK67" s="119"/>
      <c r="ML67" s="119"/>
      <c r="MM67" s="119"/>
      <c r="MN67" s="119"/>
      <c r="MO67" s="119"/>
      <c r="MP67" s="119"/>
      <c r="MQ67" s="119"/>
      <c r="MR67" s="119"/>
      <c r="MS67" s="119"/>
      <c r="MT67" s="119"/>
      <c r="MU67" s="119"/>
      <c r="MV67" s="119"/>
      <c r="MW67" s="119"/>
      <c r="MX67" s="119"/>
      <c r="MY67" s="119"/>
      <c r="MZ67" s="119"/>
      <c r="NA67" s="119"/>
      <c r="NB67" s="119"/>
      <c r="NC67" s="119"/>
      <c r="ND67" s="119"/>
      <c r="NE67" s="119"/>
      <c r="NF67" s="119"/>
      <c r="NG67" s="119"/>
      <c r="NH67" s="119"/>
      <c r="NI67" s="119"/>
      <c r="NJ67" s="119"/>
      <c r="NK67" s="119"/>
      <c r="NL67" s="119"/>
      <c r="NM67" s="119"/>
      <c r="NN67" s="119"/>
      <c r="NO67" s="119"/>
      <c r="NP67" s="119"/>
      <c r="NQ67" s="119"/>
      <c r="NR67" s="119"/>
      <c r="NS67" s="119"/>
      <c r="NT67" s="119"/>
      <c r="NU67" s="119"/>
      <c r="NV67" s="119"/>
      <c r="NW67" s="119"/>
      <c r="NX67" s="119"/>
      <c r="NY67" s="119"/>
      <c r="NZ67" s="119"/>
      <c r="OA67" s="119"/>
      <c r="OB67" s="119"/>
      <c r="OC67" s="119"/>
      <c r="OD67" s="119"/>
      <c r="OE67" s="119"/>
      <c r="OF67" s="119"/>
      <c r="OG67" s="119"/>
      <c r="OH67" s="119"/>
      <c r="OI67" s="119"/>
      <c r="OJ67" s="119"/>
      <c r="OK67" s="119"/>
      <c r="OL67" s="119"/>
      <c r="OM67" s="119"/>
      <c r="ON67" s="119"/>
      <c r="OO67" s="119"/>
      <c r="OP67" s="119"/>
      <c r="OQ67" s="119"/>
      <c r="OR67" s="119"/>
      <c r="OS67" s="119"/>
      <c r="OT67" s="119"/>
      <c r="OU67" s="119"/>
      <c r="OV67" s="119"/>
      <c r="OW67" s="119"/>
      <c r="OX67" s="119"/>
      <c r="OY67" s="119"/>
      <c r="OZ67" s="119"/>
      <c r="PA67" s="119"/>
      <c r="PB67" s="119"/>
      <c r="PC67" s="119"/>
      <c r="PD67" s="119"/>
      <c r="PE67" s="119"/>
      <c r="PF67" s="119"/>
      <c r="PG67" s="119"/>
      <c r="PH67" s="119"/>
      <c r="PI67" s="119"/>
      <c r="PJ67" s="119"/>
      <c r="PK67" s="119"/>
      <c r="PL67" s="119"/>
      <c r="PM67" s="119"/>
      <c r="PN67" s="119"/>
      <c r="PO67" s="119"/>
      <c r="PP67" s="119"/>
      <c r="PQ67" s="119"/>
      <c r="PR67" s="119"/>
      <c r="PS67" s="119"/>
      <c r="PT67" s="119"/>
      <c r="PU67" s="119"/>
      <c r="PV67" s="119"/>
      <c r="PW67" s="119"/>
      <c r="PX67" s="119"/>
      <c r="PY67" s="119"/>
      <c r="PZ67" s="119"/>
      <c r="QA67" s="119"/>
      <c r="QB67" s="119"/>
      <c r="QC67" s="119"/>
      <c r="QD67" s="119"/>
      <c r="QE67" s="119"/>
      <c r="QF67" s="119"/>
      <c r="QG67" s="119"/>
      <c r="QH67" s="119"/>
      <c r="QI67" s="119"/>
      <c r="QJ67" s="119"/>
      <c r="QK67" s="119"/>
      <c r="QL67" s="119"/>
      <c r="QM67" s="119"/>
      <c r="QN67" s="119"/>
      <c r="QO67" s="119"/>
      <c r="QP67" s="119"/>
      <c r="QQ67" s="119"/>
      <c r="QR67" s="119"/>
      <c r="QS67" s="119"/>
      <c r="QT67" s="119"/>
      <c r="QU67" s="119"/>
      <c r="QV67" s="119"/>
      <c r="QW67" s="119"/>
      <c r="QX67" s="119"/>
      <c r="QY67" s="119"/>
      <c r="QZ67" s="119"/>
      <c r="RA67" s="119"/>
      <c r="RB67" s="119"/>
      <c r="RC67" s="119"/>
      <c r="RD67" s="119"/>
      <c r="RE67" s="119"/>
      <c r="RF67" s="119"/>
      <c r="RG67" s="119"/>
      <c r="RH67" s="4"/>
      <c r="RI67" s="2"/>
      <c r="RJ67" s="2"/>
      <c r="RK67" s="2"/>
      <c r="RL67" s="2"/>
    </row>
    <row r="68" spans="1:480" ht="12" customHeight="1" thickBot="1">
      <c r="A68" s="10" t="s">
        <v>89</v>
      </c>
      <c r="B68" s="4"/>
      <c r="C68" s="4"/>
      <c r="D68" s="143"/>
      <c r="E68" s="230" t="str">
        <f>VLOOKUP(I67,$GB$63:$GD$65,3)</f>
        <v>Better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  <c r="IZ68" s="11"/>
      <c r="JA68" s="11"/>
      <c r="JB68" s="11"/>
      <c r="JC68" s="11"/>
      <c r="JD68" s="11"/>
      <c r="JE68" s="11"/>
      <c r="JF68" s="11"/>
      <c r="JG68" s="11"/>
      <c r="JH68" s="11"/>
      <c r="JI68" s="11"/>
      <c r="JJ68" s="11"/>
      <c r="JK68" s="11"/>
      <c r="JL68" s="11"/>
      <c r="JM68" s="11"/>
      <c r="JN68" s="11"/>
      <c r="JO68" s="11"/>
      <c r="JP68" s="11"/>
      <c r="JQ68" s="11"/>
      <c r="JR68" s="11"/>
      <c r="JS68" s="11"/>
      <c r="JT68" s="11"/>
      <c r="JU68" s="11"/>
      <c r="JV68" s="11"/>
      <c r="JW68" s="11"/>
      <c r="JX68" s="11"/>
      <c r="JY68" s="11"/>
      <c r="JZ68" s="11"/>
      <c r="KA68" s="11"/>
      <c r="KB68" s="11"/>
      <c r="KC68" s="11"/>
      <c r="KD68" s="11"/>
      <c r="KE68" s="11"/>
      <c r="KF68" s="11"/>
      <c r="KG68" s="11"/>
      <c r="KH68" s="11"/>
      <c r="KI68" s="11"/>
      <c r="KJ68" s="11"/>
      <c r="KK68" s="11"/>
      <c r="KL68" s="11"/>
      <c r="KM68" s="11"/>
      <c r="KN68" s="11"/>
      <c r="KO68" s="11"/>
      <c r="KP68" s="11"/>
      <c r="KQ68" s="11"/>
      <c r="KR68" s="11"/>
      <c r="KS68" s="11"/>
      <c r="KT68" s="11"/>
      <c r="KU68" s="11"/>
      <c r="KV68" s="11"/>
      <c r="KW68" s="11"/>
      <c r="KX68" s="11"/>
      <c r="KY68" s="11"/>
      <c r="KZ68" s="11"/>
      <c r="LA68" s="11"/>
      <c r="LB68" s="11"/>
      <c r="LC68" s="11"/>
      <c r="LD68" s="11"/>
      <c r="LE68" s="11"/>
      <c r="LF68" s="11"/>
      <c r="LG68" s="11"/>
      <c r="LH68" s="11"/>
      <c r="LI68" s="11"/>
      <c r="LJ68" s="11"/>
      <c r="LK68" s="11"/>
      <c r="LL68" s="11"/>
      <c r="LM68" s="11"/>
      <c r="LN68" s="11"/>
      <c r="LO68" s="11"/>
      <c r="LP68" s="11"/>
      <c r="LQ68" s="11"/>
      <c r="LR68" s="11"/>
      <c r="LS68" s="11"/>
      <c r="LT68" s="11"/>
      <c r="LU68" s="11"/>
      <c r="LV68" s="11"/>
      <c r="LW68" s="11"/>
      <c r="LX68" s="11"/>
      <c r="LY68" s="11"/>
      <c r="LZ68" s="11"/>
      <c r="MA68" s="11"/>
      <c r="MB68" s="11"/>
      <c r="MC68" s="11"/>
      <c r="MD68" s="11"/>
      <c r="ME68" s="11"/>
      <c r="MF68" s="11"/>
      <c r="MG68" s="11"/>
      <c r="MH68" s="11"/>
      <c r="MI68" s="11"/>
      <c r="MJ68" s="11"/>
      <c r="MK68" s="11"/>
      <c r="ML68" s="11"/>
      <c r="MM68" s="11"/>
      <c r="MN68" s="11"/>
      <c r="MO68" s="11"/>
      <c r="MP68" s="11"/>
      <c r="MQ68" s="11"/>
      <c r="MR68" s="11"/>
      <c r="MS68" s="11"/>
      <c r="MT68" s="11"/>
      <c r="MU68" s="11"/>
      <c r="MV68" s="11"/>
      <c r="MW68" s="11"/>
      <c r="MX68" s="11"/>
      <c r="MY68" s="11"/>
      <c r="MZ68" s="11"/>
      <c r="NA68" s="11"/>
      <c r="NB68" s="11"/>
      <c r="NC68" s="11"/>
      <c r="ND68" s="11"/>
      <c r="NE68" s="11"/>
      <c r="NF68" s="11"/>
      <c r="NG68" s="11"/>
      <c r="NH68" s="11"/>
      <c r="NI68" s="11"/>
      <c r="NJ68" s="11"/>
      <c r="NK68" s="11"/>
      <c r="NL68" s="11"/>
      <c r="NM68" s="11"/>
      <c r="NN68" s="11"/>
      <c r="NO68" s="11"/>
      <c r="NP68" s="11"/>
      <c r="NQ68" s="11"/>
      <c r="NR68" s="11"/>
      <c r="NS68" s="11"/>
      <c r="NT68" s="11"/>
      <c r="NU68" s="11"/>
      <c r="NV68" s="11"/>
      <c r="NW68" s="11"/>
      <c r="NX68" s="11"/>
      <c r="NY68" s="11"/>
      <c r="NZ68" s="11"/>
      <c r="OA68" s="11"/>
      <c r="OB68" s="11"/>
      <c r="OC68" s="11"/>
      <c r="OD68" s="11"/>
      <c r="OE68" s="11"/>
      <c r="OF68" s="11"/>
      <c r="OG68" s="11"/>
      <c r="OH68" s="11"/>
      <c r="OI68" s="11"/>
      <c r="OJ68" s="11"/>
      <c r="OK68" s="11"/>
      <c r="OL68" s="11"/>
      <c r="OM68" s="11"/>
      <c r="ON68" s="11"/>
      <c r="OO68" s="11"/>
      <c r="OP68" s="11"/>
      <c r="OQ68" s="11"/>
      <c r="OR68" s="11"/>
      <c r="OS68" s="11"/>
      <c r="OT68" s="11"/>
      <c r="OU68" s="11"/>
      <c r="OV68" s="11"/>
      <c r="OW68" s="11"/>
      <c r="OX68" s="11"/>
      <c r="OY68" s="11"/>
      <c r="OZ68" s="11"/>
      <c r="PA68" s="11"/>
      <c r="PB68" s="11"/>
      <c r="PC68" s="11"/>
      <c r="PD68" s="11"/>
      <c r="PE68" s="11"/>
      <c r="PF68" s="11"/>
      <c r="PG68" s="11"/>
      <c r="PH68" s="11"/>
      <c r="PI68" s="11"/>
      <c r="PJ68" s="11"/>
      <c r="PK68" s="11"/>
      <c r="PL68" s="11"/>
      <c r="PM68" s="11"/>
      <c r="PN68" s="11"/>
      <c r="PO68" s="11"/>
      <c r="PP68" s="11"/>
      <c r="PQ68" s="11"/>
      <c r="PR68" s="11"/>
      <c r="PS68" s="11"/>
      <c r="PT68" s="11"/>
      <c r="PU68" s="11"/>
      <c r="PV68" s="11"/>
      <c r="PW68" s="11"/>
      <c r="PX68" s="11"/>
      <c r="PY68" s="11"/>
      <c r="PZ68" s="11"/>
      <c r="QA68" s="11"/>
      <c r="QB68" s="11"/>
      <c r="QC68" s="11"/>
      <c r="QD68" s="11"/>
      <c r="QE68" s="11"/>
      <c r="QF68" s="11"/>
      <c r="QG68" s="11"/>
      <c r="QH68" s="11"/>
      <c r="QI68" s="11"/>
      <c r="QJ68" s="11"/>
      <c r="QK68" s="11"/>
      <c r="QL68" s="11"/>
      <c r="QM68" s="11"/>
      <c r="QN68" s="11"/>
      <c r="QO68" s="11"/>
      <c r="QP68" s="11"/>
      <c r="QQ68" s="11"/>
      <c r="QR68" s="11"/>
      <c r="QS68" s="11"/>
      <c r="QT68" s="11"/>
      <c r="QU68" s="11"/>
      <c r="QV68" s="11"/>
      <c r="QW68" s="11"/>
      <c r="QX68" s="11"/>
      <c r="QY68" s="11"/>
      <c r="QZ68" s="11"/>
      <c r="RA68" s="11"/>
      <c r="RB68" s="11"/>
      <c r="RC68" s="11"/>
      <c r="RD68" s="11"/>
      <c r="RE68" s="11"/>
      <c r="RF68" s="11"/>
      <c r="RG68" s="11"/>
      <c r="RH68" s="4"/>
      <c r="RI68" s="2"/>
      <c r="RJ68" s="2"/>
      <c r="RK68" s="2"/>
      <c r="RL68" s="2"/>
    </row>
    <row r="69" spans="1:480" ht="12" customHeight="1">
      <c r="A69" s="4"/>
      <c r="B69" s="4"/>
      <c r="C69" s="4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  <c r="IZ69" s="11"/>
      <c r="JA69" s="11"/>
      <c r="JB69" s="11"/>
      <c r="JC69" s="11"/>
      <c r="JD69" s="11"/>
      <c r="JE69" s="11"/>
      <c r="JF69" s="11"/>
      <c r="JG69" s="11"/>
      <c r="JH69" s="11"/>
      <c r="JI69" s="11"/>
      <c r="JJ69" s="11"/>
      <c r="JK69" s="11"/>
      <c r="JL69" s="11"/>
      <c r="JM69" s="11"/>
      <c r="JN69" s="11"/>
      <c r="JO69" s="11"/>
      <c r="JP69" s="11"/>
      <c r="JQ69" s="11"/>
      <c r="JR69" s="11"/>
      <c r="JS69" s="11"/>
      <c r="JT69" s="11"/>
      <c r="JU69" s="11"/>
      <c r="JV69" s="11"/>
      <c r="JW69" s="11"/>
      <c r="JX69" s="11"/>
      <c r="JY69" s="11"/>
      <c r="JZ69" s="11"/>
      <c r="KA69" s="11"/>
      <c r="KB69" s="11"/>
      <c r="KC69" s="11"/>
      <c r="KD69" s="11"/>
      <c r="KE69" s="11"/>
      <c r="KF69" s="11"/>
      <c r="KG69" s="11"/>
      <c r="KH69" s="11"/>
      <c r="KI69" s="11"/>
      <c r="KJ69" s="11"/>
      <c r="KK69" s="11"/>
      <c r="KL69" s="11"/>
      <c r="KM69" s="11"/>
      <c r="KN69" s="11"/>
      <c r="KO69" s="11"/>
      <c r="KP69" s="11"/>
      <c r="KQ69" s="11"/>
      <c r="KR69" s="11"/>
      <c r="KS69" s="11"/>
      <c r="KT69" s="11"/>
      <c r="KU69" s="11"/>
      <c r="KV69" s="11"/>
      <c r="KW69" s="11"/>
      <c r="KX69" s="11"/>
      <c r="KY69" s="11"/>
      <c r="KZ69" s="11"/>
      <c r="LA69" s="11"/>
      <c r="LB69" s="11"/>
      <c r="LC69" s="11"/>
      <c r="LD69" s="11"/>
      <c r="LE69" s="11"/>
      <c r="LF69" s="11"/>
      <c r="LG69" s="11"/>
      <c r="LH69" s="11"/>
      <c r="LI69" s="11"/>
      <c r="LJ69" s="11"/>
      <c r="LK69" s="11"/>
      <c r="LL69" s="11"/>
      <c r="LM69" s="11"/>
      <c r="LN69" s="11"/>
      <c r="LO69" s="11"/>
      <c r="LP69" s="11"/>
      <c r="LQ69" s="11"/>
      <c r="LR69" s="11"/>
      <c r="LS69" s="11"/>
      <c r="LT69" s="11"/>
      <c r="LU69" s="11"/>
      <c r="LV69" s="11"/>
      <c r="LW69" s="11"/>
      <c r="LX69" s="11"/>
      <c r="LY69" s="11"/>
      <c r="LZ69" s="11"/>
      <c r="MA69" s="11"/>
      <c r="MB69" s="11"/>
      <c r="MC69" s="11"/>
      <c r="MD69" s="11"/>
      <c r="ME69" s="11"/>
      <c r="MF69" s="11"/>
      <c r="MG69" s="11"/>
      <c r="MH69" s="11"/>
      <c r="MI69" s="11"/>
      <c r="MJ69" s="11"/>
      <c r="MK69" s="11"/>
      <c r="ML69" s="11"/>
      <c r="MM69" s="11"/>
      <c r="MN69" s="11"/>
      <c r="MO69" s="11"/>
      <c r="MP69" s="11"/>
      <c r="MQ69" s="11"/>
      <c r="MR69" s="11"/>
      <c r="MS69" s="11"/>
      <c r="MT69" s="11"/>
      <c r="MU69" s="11"/>
      <c r="MV69" s="11"/>
      <c r="MW69" s="11"/>
      <c r="MX69" s="11"/>
      <c r="MY69" s="11"/>
      <c r="MZ69" s="11"/>
      <c r="NA69" s="11"/>
      <c r="NB69" s="11"/>
      <c r="NC69" s="11"/>
      <c r="ND69" s="11"/>
      <c r="NE69" s="11"/>
      <c r="NF69" s="11"/>
      <c r="NG69" s="11"/>
      <c r="NH69" s="11"/>
      <c r="NI69" s="11"/>
      <c r="NJ69" s="11"/>
      <c r="NK69" s="11"/>
      <c r="NL69" s="11"/>
      <c r="NM69" s="11"/>
      <c r="NN69" s="11"/>
      <c r="NO69" s="11"/>
      <c r="NP69" s="11"/>
      <c r="NQ69" s="11"/>
      <c r="NR69" s="11"/>
      <c r="NS69" s="11"/>
      <c r="NT69" s="11"/>
      <c r="NU69" s="11"/>
      <c r="NV69" s="11"/>
      <c r="NW69" s="11"/>
      <c r="NX69" s="11"/>
      <c r="NY69" s="11"/>
      <c r="NZ69" s="11"/>
      <c r="OA69" s="11"/>
      <c r="OB69" s="11"/>
      <c r="OC69" s="11"/>
      <c r="OD69" s="11"/>
      <c r="OE69" s="11"/>
      <c r="OF69" s="11"/>
      <c r="OG69" s="11"/>
      <c r="OH69" s="11"/>
      <c r="OI69" s="11"/>
      <c r="OJ69" s="11"/>
      <c r="OK69" s="11"/>
      <c r="OL69" s="11"/>
      <c r="OM69" s="11"/>
      <c r="ON69" s="11"/>
      <c r="OO69" s="11"/>
      <c r="OP69" s="11"/>
      <c r="OQ69" s="11"/>
      <c r="OR69" s="11"/>
      <c r="OS69" s="11"/>
      <c r="OT69" s="11"/>
      <c r="OU69" s="11"/>
      <c r="OV69" s="11"/>
      <c r="OW69" s="11"/>
      <c r="OX69" s="11"/>
      <c r="OY69" s="11"/>
      <c r="OZ69" s="11"/>
      <c r="PA69" s="11"/>
      <c r="PB69" s="11"/>
      <c r="PC69" s="11"/>
      <c r="PD69" s="11"/>
      <c r="PE69" s="11"/>
      <c r="PF69" s="11"/>
      <c r="PG69" s="11"/>
      <c r="PH69" s="11"/>
      <c r="PI69" s="11"/>
      <c r="PJ69" s="11"/>
      <c r="PK69" s="11"/>
      <c r="PL69" s="11"/>
      <c r="PM69" s="11"/>
      <c r="PN69" s="11"/>
      <c r="PO69" s="11"/>
      <c r="PP69" s="11"/>
      <c r="PQ69" s="11"/>
      <c r="PR69" s="11"/>
      <c r="PS69" s="11"/>
      <c r="PT69" s="11"/>
      <c r="PU69" s="11"/>
      <c r="PV69" s="11"/>
      <c r="PW69" s="11"/>
      <c r="PX69" s="11"/>
      <c r="PY69" s="11"/>
      <c r="PZ69" s="11"/>
      <c r="QA69" s="11"/>
      <c r="QB69" s="11"/>
      <c r="QC69" s="11"/>
      <c r="QD69" s="11"/>
      <c r="QE69" s="11"/>
      <c r="QF69" s="11"/>
      <c r="QG69" s="11"/>
      <c r="QH69" s="11"/>
      <c r="QI69" s="11"/>
      <c r="QJ69" s="11"/>
      <c r="QK69" s="11"/>
      <c r="QL69" s="11"/>
      <c r="QM69" s="11"/>
      <c r="QN69" s="11"/>
      <c r="QO69" s="11"/>
      <c r="QP69" s="11"/>
      <c r="QQ69" s="11"/>
      <c r="QR69" s="11"/>
      <c r="QS69" s="11"/>
      <c r="QT69" s="11"/>
      <c r="QU69" s="11"/>
      <c r="QV69" s="11"/>
      <c r="QW69" s="11"/>
      <c r="QX69" s="11"/>
      <c r="QY69" s="11"/>
      <c r="QZ69" s="11"/>
      <c r="RA69" s="11"/>
      <c r="RB69" s="11"/>
      <c r="RC69" s="11"/>
      <c r="RD69" s="11"/>
      <c r="RE69" s="11"/>
      <c r="RF69" s="11"/>
      <c r="RG69" s="11"/>
      <c r="RH69" s="11"/>
      <c r="RI69" s="2"/>
      <c r="RJ69" s="2"/>
      <c r="RK69" s="2"/>
      <c r="RL69" s="2"/>
    </row>
    <row r="70" spans="1:480" ht="12" hidden="1" customHeight="1">
      <c r="A70" s="4"/>
      <c r="B70" s="4"/>
      <c r="C70" s="4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  <c r="IZ70" s="11"/>
      <c r="JA70" s="11"/>
      <c r="JB70" s="11"/>
      <c r="JC70" s="11"/>
      <c r="JD70" s="11"/>
      <c r="JE70" s="11"/>
      <c r="JF70" s="11"/>
      <c r="JG70" s="11"/>
      <c r="JH70" s="11"/>
      <c r="JI70" s="11"/>
      <c r="JJ70" s="11"/>
      <c r="JK70" s="11"/>
      <c r="JL70" s="11"/>
      <c r="JM70" s="11"/>
      <c r="JN70" s="11"/>
      <c r="JO70" s="11"/>
      <c r="JP70" s="11"/>
      <c r="JQ70" s="11"/>
      <c r="JR70" s="11"/>
      <c r="JS70" s="11"/>
      <c r="JT70" s="11"/>
      <c r="JU70" s="11"/>
      <c r="JV70" s="11"/>
      <c r="JW70" s="11"/>
      <c r="JX70" s="11"/>
      <c r="JY70" s="11"/>
      <c r="JZ70" s="11"/>
      <c r="KA70" s="11"/>
      <c r="KB70" s="11"/>
      <c r="KC70" s="11"/>
      <c r="KD70" s="11"/>
      <c r="KE70" s="11"/>
      <c r="KF70" s="11"/>
      <c r="KG70" s="11"/>
      <c r="KH70" s="11"/>
      <c r="KI70" s="11"/>
      <c r="KJ70" s="11"/>
      <c r="KK70" s="11"/>
      <c r="KL70" s="11"/>
      <c r="KM70" s="11"/>
      <c r="KN70" s="11"/>
      <c r="KO70" s="11"/>
      <c r="KP70" s="11"/>
      <c r="KQ70" s="11"/>
      <c r="KR70" s="11"/>
      <c r="KS70" s="11"/>
      <c r="KT70" s="11"/>
      <c r="KU70" s="11"/>
      <c r="KV70" s="11"/>
      <c r="KW70" s="11"/>
      <c r="KX70" s="11"/>
      <c r="KY70" s="11"/>
      <c r="KZ70" s="11"/>
      <c r="LA70" s="11"/>
      <c r="LB70" s="11"/>
      <c r="LC70" s="11"/>
      <c r="LD70" s="11"/>
      <c r="LE70" s="11"/>
      <c r="LF70" s="11"/>
      <c r="LG70" s="11"/>
      <c r="LH70" s="11"/>
      <c r="LI70" s="11"/>
      <c r="LJ70" s="11"/>
      <c r="LK70" s="11"/>
      <c r="LL70" s="11"/>
      <c r="LM70" s="11"/>
      <c r="LN70" s="11"/>
      <c r="LO70" s="11"/>
      <c r="LP70" s="11"/>
      <c r="LQ70" s="11"/>
      <c r="LR70" s="11"/>
      <c r="LS70" s="11"/>
      <c r="LT70" s="11"/>
      <c r="LU70" s="11"/>
      <c r="LV70" s="11"/>
      <c r="LW70" s="11"/>
      <c r="LX70" s="11"/>
      <c r="LY70" s="11"/>
      <c r="LZ70" s="11"/>
      <c r="MA70" s="11"/>
      <c r="MB70" s="11"/>
      <c r="MC70" s="11"/>
      <c r="MD70" s="11"/>
      <c r="ME70" s="11"/>
      <c r="MF70" s="11"/>
      <c r="MG70" s="11"/>
      <c r="MH70" s="11"/>
      <c r="MI70" s="11"/>
      <c r="MJ70" s="11"/>
      <c r="MK70" s="11"/>
      <c r="ML70" s="11"/>
      <c r="MM70" s="11"/>
      <c r="MN70" s="11"/>
      <c r="MO70" s="11"/>
      <c r="MP70" s="11"/>
      <c r="MQ70" s="11"/>
      <c r="MR70" s="11"/>
      <c r="MS70" s="11"/>
      <c r="MT70" s="11"/>
      <c r="MU70" s="11"/>
      <c r="MV70" s="11"/>
      <c r="MW70" s="11"/>
      <c r="MX70" s="11"/>
      <c r="MY70" s="11"/>
      <c r="MZ70" s="11"/>
      <c r="NA70" s="11"/>
      <c r="NB70" s="11"/>
      <c r="NC70" s="11"/>
      <c r="ND70" s="11"/>
      <c r="NE70" s="11"/>
      <c r="NF70" s="11"/>
      <c r="NG70" s="11"/>
      <c r="NH70" s="11"/>
      <c r="NI70" s="11"/>
      <c r="NJ70" s="11"/>
      <c r="NK70" s="11"/>
      <c r="NL70" s="11"/>
      <c r="NM70" s="11"/>
      <c r="NN70" s="11"/>
      <c r="NO70" s="11"/>
      <c r="NP70" s="11"/>
      <c r="NQ70" s="11"/>
      <c r="NR70" s="11"/>
      <c r="NS70" s="11"/>
      <c r="NT70" s="11"/>
      <c r="NU70" s="11"/>
      <c r="NV70" s="11"/>
      <c r="NW70" s="11"/>
      <c r="NX70" s="11"/>
      <c r="NY70" s="11"/>
      <c r="NZ70" s="11"/>
      <c r="OA70" s="11"/>
      <c r="OB70" s="11"/>
      <c r="OC70" s="11"/>
      <c r="OD70" s="11"/>
      <c r="OE70" s="11"/>
      <c r="OF70" s="11"/>
      <c r="OG70" s="11"/>
      <c r="OH70" s="11"/>
      <c r="OI70" s="11"/>
      <c r="OJ70" s="11"/>
      <c r="OK70" s="11"/>
      <c r="OL70" s="11"/>
      <c r="OM70" s="11"/>
      <c r="ON70" s="11"/>
      <c r="OO70" s="11"/>
      <c r="OP70" s="11"/>
      <c r="OQ70" s="11"/>
      <c r="OR70" s="11"/>
      <c r="OS70" s="11"/>
      <c r="OT70" s="11"/>
      <c r="OU70" s="11"/>
      <c r="OV70" s="11"/>
      <c r="OW70" s="11"/>
      <c r="OX70" s="11"/>
      <c r="OY70" s="11"/>
      <c r="OZ70" s="11"/>
      <c r="PA70" s="11"/>
      <c r="PB70" s="11"/>
      <c r="PC70" s="11"/>
      <c r="PD70" s="11"/>
      <c r="PE70" s="11"/>
      <c r="PF70" s="11"/>
      <c r="PG70" s="11"/>
      <c r="PH70" s="11"/>
      <c r="PI70" s="11"/>
      <c r="PJ70" s="11"/>
      <c r="PK70" s="11"/>
      <c r="PL70" s="11"/>
      <c r="PM70" s="11"/>
      <c r="PN70" s="11"/>
      <c r="PO70" s="11"/>
      <c r="PP70" s="11"/>
      <c r="PQ70" s="11"/>
      <c r="PR70" s="11"/>
      <c r="PS70" s="11"/>
      <c r="PT70" s="11"/>
      <c r="PU70" s="11"/>
      <c r="PV70" s="11"/>
      <c r="PW70" s="11"/>
      <c r="PX70" s="11"/>
      <c r="PY70" s="11"/>
      <c r="PZ70" s="11"/>
      <c r="QA70" s="11"/>
      <c r="QB70" s="11"/>
      <c r="QC70" s="11"/>
      <c r="QD70" s="11"/>
      <c r="QE70" s="11"/>
      <c r="QF70" s="11"/>
      <c r="QG70" s="11"/>
      <c r="QH70" s="11"/>
      <c r="QI70" s="11"/>
      <c r="QJ70" s="11"/>
      <c r="QK70" s="11"/>
      <c r="QL70" s="11"/>
      <c r="QM70" s="11"/>
      <c r="QN70" s="11"/>
      <c r="QO70" s="11"/>
      <c r="QP70" s="11"/>
      <c r="QQ70" s="11"/>
      <c r="QR70" s="11"/>
      <c r="QS70" s="11"/>
      <c r="QT70" s="11"/>
      <c r="QU70" s="11"/>
      <c r="QV70" s="11"/>
      <c r="QW70" s="11"/>
      <c r="QX70" s="11"/>
      <c r="QY70" s="11"/>
      <c r="QZ70" s="11"/>
      <c r="RA70" s="11"/>
      <c r="RB70" s="11"/>
      <c r="RC70" s="11"/>
      <c r="RD70" s="11"/>
      <c r="RE70" s="11"/>
      <c r="RF70" s="11"/>
      <c r="RG70" s="11"/>
      <c r="RH70" s="11"/>
      <c r="RI70" s="2"/>
      <c r="RJ70" s="2"/>
      <c r="RK70" s="2"/>
      <c r="RL70" s="2"/>
    </row>
    <row r="71" spans="1:480" ht="12.75" customHeight="1" thickBot="1">
      <c r="A71" s="10" t="s">
        <v>93</v>
      </c>
      <c r="B71" s="4"/>
      <c r="C71" s="4"/>
      <c r="D71" s="4"/>
      <c r="E71" s="4"/>
      <c r="F71" s="4"/>
      <c r="G71" s="4"/>
      <c r="H71" s="4"/>
      <c r="I71" s="4"/>
      <c r="RH71" s="4"/>
      <c r="RI71" s="2"/>
      <c r="RJ71" s="2"/>
      <c r="RK71" s="2"/>
      <c r="RL71" s="2"/>
    </row>
    <row r="72" spans="1:480" ht="21" customHeight="1" thickBot="1">
      <c r="A72" s="12" t="s">
        <v>94</v>
      </c>
      <c r="B72" s="13" t="s">
        <v>95</v>
      </c>
      <c r="C72" s="39"/>
      <c r="D72" s="4"/>
      <c r="E72" s="4"/>
      <c r="F72" s="4"/>
      <c r="G72" s="4"/>
      <c r="H72" s="4"/>
      <c r="I72" s="4"/>
      <c r="RH72" s="4"/>
      <c r="RI72" s="2"/>
      <c r="RJ72" s="2"/>
      <c r="RK72" s="2"/>
      <c r="RL72" s="2"/>
    </row>
    <row r="73" spans="1:480" ht="12.75" customHeight="1" thickBot="1">
      <c r="A73" s="14" t="s">
        <v>96</v>
      </c>
      <c r="B73" s="15" t="s">
        <v>90</v>
      </c>
      <c r="C73" s="40"/>
      <c r="D73" s="4"/>
      <c r="E73" s="4"/>
      <c r="F73" s="4"/>
      <c r="G73" s="4"/>
      <c r="H73" s="4"/>
      <c r="I73" s="4"/>
      <c r="RH73" s="4"/>
      <c r="RI73" s="2"/>
      <c r="RJ73" s="2"/>
      <c r="RK73" s="2"/>
      <c r="RL73" s="2"/>
    </row>
    <row r="74" spans="1:480" ht="12.75" customHeight="1" thickBot="1">
      <c r="A74" s="14" t="s">
        <v>97</v>
      </c>
      <c r="B74" s="15" t="s">
        <v>91</v>
      </c>
      <c r="C74" s="40"/>
      <c r="D74" s="4"/>
      <c r="E74" s="4"/>
      <c r="F74" s="4"/>
      <c r="G74" s="4"/>
      <c r="H74" s="4"/>
      <c r="I74" s="4"/>
      <c r="RH74" s="4"/>
      <c r="RI74" s="2"/>
      <c r="RJ74" s="2"/>
      <c r="RK74" s="2"/>
      <c r="RL74" s="2"/>
    </row>
    <row r="75" spans="1:480" ht="12.75" customHeight="1" thickBot="1">
      <c r="A75" s="14" t="s">
        <v>98</v>
      </c>
      <c r="B75" s="15" t="s">
        <v>92</v>
      </c>
      <c r="C75" s="40"/>
      <c r="D75" s="4"/>
      <c r="E75" s="4"/>
      <c r="F75" s="4"/>
      <c r="G75" s="4"/>
      <c r="H75" s="4"/>
      <c r="I75" s="4"/>
      <c r="RH75" s="4"/>
      <c r="RI75" s="2"/>
      <c r="RJ75" s="2"/>
      <c r="RK75" s="2"/>
      <c r="RL75" s="2"/>
    </row>
    <row r="76" spans="1:480" ht="12.75" customHeight="1">
      <c r="A76" s="17" t="s">
        <v>99</v>
      </c>
      <c r="B76" s="4"/>
      <c r="C76" s="4"/>
      <c r="D76" s="4"/>
      <c r="E76" s="4"/>
      <c r="F76" s="4"/>
      <c r="G76" s="4"/>
      <c r="H76" s="4"/>
      <c r="I76" s="4"/>
      <c r="RH76" s="4"/>
      <c r="RI76" s="2"/>
      <c r="RJ76" s="2"/>
      <c r="RK76" s="2"/>
      <c r="RL76" s="2"/>
    </row>
    <row r="77" spans="1:480">
      <c r="A77" s="17"/>
      <c r="B77" s="4"/>
      <c r="C77" s="4"/>
      <c r="D77" s="4"/>
      <c r="E77" s="4"/>
      <c r="F77" s="4"/>
      <c r="G77" s="4"/>
      <c r="H77" s="4"/>
      <c r="I77" s="4"/>
      <c r="RH77" s="4"/>
      <c r="RI77" s="2"/>
      <c r="RJ77" s="2"/>
      <c r="RK77" s="2"/>
      <c r="RL77" s="2"/>
    </row>
    <row r="78" spans="1:480">
      <c r="A78" s="17"/>
      <c r="B78" s="4"/>
      <c r="C78" s="4"/>
      <c r="D78" s="4"/>
      <c r="E78" s="4"/>
      <c r="F78" s="4"/>
      <c r="G78" s="4"/>
      <c r="H78" s="4"/>
      <c r="I78" s="4"/>
      <c r="RH78" s="4"/>
      <c r="RI78" s="2"/>
      <c r="RJ78" s="2"/>
      <c r="RK78" s="2"/>
      <c r="RL78" s="2"/>
    </row>
    <row r="79" spans="1:480">
      <c r="A79" s="17"/>
      <c r="B79" s="4"/>
      <c r="C79" s="4"/>
      <c r="D79" s="4"/>
      <c r="E79" s="4"/>
      <c r="F79" s="4"/>
      <c r="G79" s="4"/>
      <c r="H79" s="4"/>
      <c r="I79" s="4"/>
      <c r="RH79" s="4"/>
      <c r="RI79" s="2"/>
      <c r="RJ79" s="2"/>
      <c r="RK79" s="2"/>
      <c r="RL79" s="2"/>
    </row>
    <row r="80" spans="1:480">
      <c r="A80" s="17"/>
      <c r="B80" s="4"/>
      <c r="C80" s="4"/>
      <c r="D80" s="4"/>
      <c r="E80" s="4"/>
      <c r="F80" s="4"/>
      <c r="G80" s="4"/>
      <c r="H80" s="4"/>
      <c r="I80" s="4"/>
      <c r="RH80" s="4"/>
      <c r="RI80" s="2"/>
      <c r="RJ80" s="2"/>
      <c r="RK80" s="2"/>
      <c r="RL80" s="2"/>
    </row>
    <row r="81" spans="1:480">
      <c r="A81" s="17"/>
      <c r="B81" s="4"/>
      <c r="C81" s="4"/>
      <c r="D81" s="4"/>
      <c r="E81" s="4"/>
      <c r="F81" s="4"/>
      <c r="G81" s="4"/>
      <c r="H81" s="4"/>
      <c r="I81" s="4"/>
      <c r="RH81" s="4"/>
      <c r="RI81" s="2"/>
      <c r="RJ81" s="2"/>
      <c r="RK81" s="2"/>
      <c r="RL81" s="2"/>
    </row>
    <row r="82" spans="1:480" s="4" customFormat="1">
      <c r="A82" s="17"/>
    </row>
    <row r="83" spans="1:480">
      <c r="A83" s="17"/>
      <c r="B83" s="4"/>
      <c r="C83" s="4"/>
      <c r="D83" s="4"/>
      <c r="E83" s="4"/>
      <c r="F83" s="4"/>
      <c r="G83" s="4"/>
      <c r="H83" s="4"/>
      <c r="I83" s="4"/>
      <c r="RH83" s="4"/>
      <c r="RI83" s="4"/>
      <c r="RJ83" s="4"/>
      <c r="RK83" s="4"/>
      <c r="RL83" s="4"/>
    </row>
    <row r="84" spans="1:480" ht="15.75">
      <c r="A84" s="5" t="s">
        <v>100</v>
      </c>
      <c r="B84" s="4"/>
      <c r="C84" s="4"/>
      <c r="D84" s="4"/>
      <c r="E84" s="4"/>
      <c r="F84" s="4"/>
      <c r="G84" s="4"/>
      <c r="H84" s="4"/>
      <c r="I84" s="4"/>
      <c r="RH84" s="4"/>
      <c r="RI84" s="4"/>
      <c r="RJ84" s="4"/>
      <c r="RK84" s="4"/>
      <c r="RL84" s="4"/>
    </row>
    <row r="85" spans="1:480" ht="16.5" thickBot="1">
      <c r="A85" s="5"/>
      <c r="B85" s="4"/>
      <c r="C85" s="4"/>
      <c r="D85" s="4"/>
      <c r="E85" s="4"/>
      <c r="F85" s="4"/>
      <c r="G85" s="4"/>
      <c r="H85" s="4"/>
      <c r="I85" s="4"/>
      <c r="RH85" s="4"/>
      <c r="RI85" s="4"/>
      <c r="RJ85" s="4"/>
      <c r="RK85" s="4"/>
      <c r="RL85" s="4"/>
    </row>
    <row r="86" spans="1:480" ht="15" customHeight="1">
      <c r="A86" s="280" t="s">
        <v>101</v>
      </c>
      <c r="B86" s="283" t="s">
        <v>102</v>
      </c>
      <c r="C86" s="286" t="s">
        <v>103</v>
      </c>
      <c r="D86" s="287"/>
      <c r="E86" s="288"/>
      <c r="F86" s="280" t="s">
        <v>6</v>
      </c>
      <c r="G86" s="287"/>
      <c r="H86" s="287"/>
      <c r="I86" s="288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  <c r="FI86" s="123"/>
      <c r="FJ86" s="123"/>
      <c r="FK86" s="123"/>
      <c r="FL86" s="123"/>
      <c r="FM86" s="123"/>
      <c r="FN86" s="123"/>
      <c r="FO86" s="123"/>
      <c r="FP86" s="123"/>
      <c r="FQ86" s="123"/>
      <c r="FR86" s="123"/>
      <c r="FS86" s="123"/>
      <c r="FT86" s="123"/>
      <c r="FU86" s="123"/>
      <c r="FV86" s="123"/>
      <c r="FW86" s="123"/>
      <c r="FX86" s="123"/>
      <c r="FY86" s="123"/>
      <c r="FZ86" s="12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  <c r="LT86" s="3"/>
      <c r="LU86" s="3"/>
      <c r="LV86" s="3"/>
      <c r="LW86" s="3"/>
      <c r="LX86" s="3"/>
      <c r="LY86" s="3"/>
      <c r="LZ86" s="3"/>
      <c r="MA86" s="3"/>
      <c r="MB86" s="3"/>
      <c r="MC86" s="3"/>
      <c r="MD86" s="3"/>
      <c r="ME86" s="3"/>
      <c r="MF86" s="3"/>
      <c r="MG86" s="3"/>
      <c r="MH86" s="3"/>
      <c r="MI86" s="3"/>
      <c r="MJ86" s="3"/>
      <c r="MK86" s="3"/>
      <c r="ML86" s="3"/>
      <c r="MM86" s="3"/>
      <c r="MN86" s="3"/>
      <c r="MO86" s="3"/>
      <c r="MP86" s="3"/>
      <c r="MQ86" s="3"/>
      <c r="MR86" s="3"/>
      <c r="MS86" s="3"/>
      <c r="MT86" s="3"/>
      <c r="MU86" s="3"/>
      <c r="MV86" s="3"/>
      <c r="MW86" s="3"/>
      <c r="MX86" s="3"/>
      <c r="MY86" s="3"/>
      <c r="MZ86" s="3"/>
      <c r="NA86" s="3"/>
      <c r="NB86" s="3"/>
      <c r="NC86" s="3"/>
      <c r="ND86" s="3"/>
      <c r="NE86" s="3"/>
      <c r="NF86" s="3"/>
      <c r="NG86" s="3"/>
      <c r="NH86" s="3"/>
      <c r="NI86" s="3"/>
      <c r="NJ86" s="3"/>
      <c r="NK86" s="3"/>
      <c r="NL86" s="3"/>
      <c r="NM86" s="3"/>
      <c r="NN86" s="3"/>
      <c r="NO86" s="3"/>
      <c r="NP86" s="3"/>
      <c r="NQ86" s="3"/>
      <c r="NR86" s="3"/>
      <c r="NS86" s="3"/>
      <c r="NT86" s="3"/>
      <c r="NU86" s="3"/>
      <c r="NV86" s="3"/>
      <c r="NW86" s="3"/>
      <c r="NX86" s="3"/>
      <c r="NY86" s="3"/>
      <c r="NZ86" s="3"/>
      <c r="OA86" s="3"/>
      <c r="OB86" s="3"/>
      <c r="OC86" s="3"/>
      <c r="OD86" s="3"/>
      <c r="OE86" s="3"/>
      <c r="OF86" s="3"/>
      <c r="OG86" s="3"/>
      <c r="OH86" s="3"/>
      <c r="OI86" s="3"/>
      <c r="OJ86" s="3"/>
      <c r="OK86" s="3"/>
      <c r="OL86" s="3"/>
      <c r="OM86" s="3"/>
      <c r="ON86" s="3"/>
      <c r="OO86" s="3"/>
      <c r="OP86" s="3"/>
      <c r="OQ86" s="3"/>
      <c r="OR86" s="3"/>
      <c r="OS86" s="3"/>
      <c r="OT86" s="3"/>
      <c r="OU86" s="3"/>
      <c r="OV86" s="3"/>
      <c r="OW86" s="3"/>
      <c r="OX86" s="3"/>
      <c r="OY86" s="3"/>
      <c r="OZ86" s="3"/>
      <c r="PA86" s="3"/>
      <c r="PB86" s="3"/>
      <c r="PC86" s="3"/>
      <c r="PD86" s="3"/>
      <c r="PE86" s="3"/>
      <c r="PF86" s="3"/>
      <c r="PG86" s="3"/>
      <c r="PH86" s="3"/>
      <c r="PI86" s="3"/>
      <c r="PJ86" s="3"/>
      <c r="PK86" s="3"/>
      <c r="PL86" s="3"/>
      <c r="PM86" s="3"/>
      <c r="PN86" s="3"/>
      <c r="PO86" s="3"/>
      <c r="PP86" s="3"/>
      <c r="PQ86" s="3"/>
      <c r="PR86" s="3"/>
      <c r="PS86" s="3"/>
      <c r="PT86" s="3"/>
      <c r="PU86" s="3"/>
      <c r="PV86" s="3"/>
      <c r="PW86" s="3"/>
      <c r="PX86" s="3"/>
      <c r="PY86" s="3"/>
      <c r="PZ86" s="3"/>
      <c r="QA86" s="3"/>
      <c r="QB86" s="3"/>
      <c r="QC86" s="3"/>
      <c r="QD86" s="3"/>
      <c r="QE86" s="3"/>
      <c r="QF86" s="3"/>
      <c r="QG86" s="3"/>
      <c r="QH86" s="3"/>
      <c r="QI86" s="3"/>
      <c r="QJ86" s="3"/>
      <c r="QK86" s="3"/>
      <c r="QL86" s="3"/>
      <c r="QM86" s="3"/>
      <c r="QN86" s="3"/>
      <c r="QO86" s="3"/>
      <c r="QP86" s="3"/>
      <c r="QQ86" s="3"/>
      <c r="QR86" s="3"/>
      <c r="QS86" s="3"/>
      <c r="QT86" s="3"/>
      <c r="QU86" s="3"/>
      <c r="QV86" s="3"/>
      <c r="QW86" s="3"/>
      <c r="QX86" s="3"/>
      <c r="QY86" s="3"/>
      <c r="QZ86" s="3"/>
      <c r="RA86" s="3"/>
      <c r="RB86" s="3"/>
      <c r="RC86" s="3"/>
      <c r="RD86" s="3"/>
      <c r="RE86" s="3"/>
      <c r="RF86" s="3"/>
      <c r="RG86" s="3"/>
      <c r="RH86" s="4"/>
      <c r="RI86" s="4"/>
      <c r="RJ86" s="4"/>
      <c r="RK86" s="4"/>
      <c r="RL86" s="4"/>
    </row>
    <row r="87" spans="1:480" ht="15" customHeight="1">
      <c r="A87" s="281"/>
      <c r="B87" s="284"/>
      <c r="C87" s="289"/>
      <c r="D87" s="290"/>
      <c r="E87" s="291"/>
      <c r="F87" s="281"/>
      <c r="G87" s="290"/>
      <c r="H87" s="290"/>
      <c r="I87" s="291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  <c r="FI87" s="123"/>
      <c r="FJ87" s="123"/>
      <c r="FK87" s="123"/>
      <c r="FL87" s="123"/>
      <c r="FM87" s="123"/>
      <c r="FN87" s="123"/>
      <c r="FO87" s="123"/>
      <c r="FP87" s="123"/>
      <c r="FQ87" s="123"/>
      <c r="FR87" s="123"/>
      <c r="FS87" s="123"/>
      <c r="FT87" s="123"/>
      <c r="FU87" s="123"/>
      <c r="FV87" s="123"/>
      <c r="FW87" s="123"/>
      <c r="FX87" s="123"/>
      <c r="FY87" s="123"/>
      <c r="FZ87" s="12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  <c r="PG87" s="3"/>
      <c r="PH87" s="3"/>
      <c r="PI87" s="3"/>
      <c r="PJ87" s="3"/>
      <c r="PK87" s="3"/>
      <c r="PL87" s="3"/>
      <c r="PM87" s="3"/>
      <c r="PN87" s="3"/>
      <c r="PO87" s="3"/>
      <c r="PP87" s="3"/>
      <c r="PQ87" s="3"/>
      <c r="PR87" s="3"/>
      <c r="PS87" s="3"/>
      <c r="PT87" s="3"/>
      <c r="PU87" s="3"/>
      <c r="PV87" s="3"/>
      <c r="PW87" s="3"/>
      <c r="PX87" s="3"/>
      <c r="PY87" s="3"/>
      <c r="PZ87" s="3"/>
      <c r="QA87" s="3"/>
      <c r="QB87" s="3"/>
      <c r="QC87" s="3"/>
      <c r="QD87" s="3"/>
      <c r="QE87" s="3"/>
      <c r="QF87" s="3"/>
      <c r="QG87" s="3"/>
      <c r="QH87" s="3"/>
      <c r="QI87" s="3"/>
      <c r="QJ87" s="3"/>
      <c r="QK87" s="3"/>
      <c r="QL87" s="3"/>
      <c r="QM87" s="3"/>
      <c r="QN87" s="3"/>
      <c r="QO87" s="3"/>
      <c r="QP87" s="3"/>
      <c r="QQ87" s="3"/>
      <c r="QR87" s="3"/>
      <c r="QS87" s="3"/>
      <c r="QT87" s="3"/>
      <c r="QU87" s="3"/>
      <c r="QV87" s="3"/>
      <c r="QW87" s="3"/>
      <c r="QX87" s="3"/>
      <c r="QY87" s="3"/>
      <c r="QZ87" s="3"/>
      <c r="RA87" s="3"/>
      <c r="RB87" s="3"/>
      <c r="RC87" s="3"/>
      <c r="RD87" s="3"/>
      <c r="RE87" s="3"/>
      <c r="RF87" s="3"/>
      <c r="RG87" s="3"/>
      <c r="RH87" s="4"/>
      <c r="RI87" s="4"/>
      <c r="RJ87" s="4"/>
      <c r="RK87" s="4"/>
      <c r="RL87" s="4"/>
    </row>
    <row r="88" spans="1:480" ht="16.5" thickBot="1">
      <c r="A88" s="282"/>
      <c r="B88" s="285"/>
      <c r="C88" s="292"/>
      <c r="D88" s="293"/>
      <c r="E88" s="294"/>
      <c r="F88" s="282"/>
      <c r="G88" s="293"/>
      <c r="H88" s="293"/>
      <c r="I88" s="294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3"/>
      <c r="FF88" s="123"/>
      <c r="FG88" s="123"/>
      <c r="FH88" s="123"/>
      <c r="FI88" s="123"/>
      <c r="FJ88" s="123"/>
      <c r="FK88" s="123"/>
      <c r="FL88" s="123"/>
      <c r="FM88" s="123"/>
      <c r="FN88" s="123"/>
      <c r="FO88" s="123"/>
      <c r="FP88" s="123"/>
      <c r="FQ88" s="123"/>
      <c r="FR88" s="123"/>
      <c r="FS88" s="123"/>
      <c r="FT88" s="123"/>
      <c r="FU88" s="123"/>
      <c r="FV88" s="123"/>
      <c r="FW88" s="123"/>
      <c r="FX88" s="123"/>
      <c r="FY88" s="123"/>
      <c r="FZ88" s="12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  <c r="PG88" s="3"/>
      <c r="PH88" s="3"/>
      <c r="PI88" s="3"/>
      <c r="PJ88" s="3"/>
      <c r="PK88" s="3"/>
      <c r="PL88" s="3"/>
      <c r="PM88" s="3"/>
      <c r="PN88" s="3"/>
      <c r="PO88" s="3"/>
      <c r="PP88" s="3"/>
      <c r="PQ88" s="3"/>
      <c r="PR88" s="3"/>
      <c r="PS88" s="3"/>
      <c r="PT88" s="3"/>
      <c r="PU88" s="3"/>
      <c r="PV88" s="3"/>
      <c r="PW88" s="3"/>
      <c r="PX88" s="3"/>
      <c r="PY88" s="3"/>
      <c r="PZ88" s="3"/>
      <c r="QA88" s="3"/>
      <c r="QB88" s="3"/>
      <c r="QC88" s="3"/>
      <c r="QD88" s="3"/>
      <c r="QE88" s="3"/>
      <c r="QF88" s="3"/>
      <c r="QG88" s="3"/>
      <c r="QH88" s="3"/>
      <c r="QI88" s="3"/>
      <c r="QJ88" s="3"/>
      <c r="QK88" s="3"/>
      <c r="QL88" s="3"/>
      <c r="QM88" s="3"/>
      <c r="QN88" s="3"/>
      <c r="QO88" s="3"/>
      <c r="QP88" s="3"/>
      <c r="QQ88" s="3"/>
      <c r="QR88" s="3"/>
      <c r="QS88" s="3"/>
      <c r="QT88" s="3"/>
      <c r="QU88" s="3"/>
      <c r="QV88" s="3"/>
      <c r="QW88" s="3"/>
      <c r="QX88" s="3"/>
      <c r="QY88" s="3"/>
      <c r="QZ88" s="3"/>
      <c r="RA88" s="3"/>
      <c r="RB88" s="3"/>
      <c r="RC88" s="3"/>
      <c r="RD88" s="3"/>
      <c r="RE88" s="3"/>
      <c r="RF88" s="3"/>
      <c r="RG88" s="3"/>
      <c r="RH88" s="4"/>
      <c r="RI88" s="72"/>
      <c r="RJ88" s="72"/>
      <c r="RK88" s="72"/>
      <c r="RL88" s="4"/>
    </row>
    <row r="89" spans="1:480" ht="15.75" thickBot="1">
      <c r="A89" s="79" t="s">
        <v>104</v>
      </c>
      <c r="B89" s="67">
        <v>0.3</v>
      </c>
      <c r="C89" s="260">
        <v>13</v>
      </c>
      <c r="D89" s="261"/>
      <c r="E89" s="73">
        <f>C89/5</f>
        <v>2.6</v>
      </c>
      <c r="F89" s="237">
        <f>E89*B89</f>
        <v>0.78</v>
      </c>
      <c r="G89" s="254"/>
      <c r="H89" s="254"/>
      <c r="I89" s="238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115"/>
      <c r="HF89" s="115"/>
      <c r="HG89" s="115"/>
      <c r="HH89" s="115"/>
      <c r="HI89" s="115"/>
      <c r="HJ89" s="115"/>
      <c r="HK89" s="115"/>
      <c r="HL89" s="115"/>
      <c r="HM89" s="115"/>
      <c r="HN89" s="115"/>
      <c r="HO89" s="115"/>
      <c r="HP89" s="115"/>
      <c r="HQ89" s="115"/>
      <c r="HR89" s="115"/>
      <c r="HS89" s="115"/>
      <c r="HT89" s="115"/>
      <c r="HU89" s="115"/>
      <c r="HV89" s="115"/>
      <c r="HW89" s="115"/>
      <c r="HX89" s="115"/>
      <c r="HY89" s="115"/>
      <c r="HZ89" s="115"/>
      <c r="IA89" s="115"/>
      <c r="IB89" s="115"/>
      <c r="IC89" s="115"/>
      <c r="ID89" s="115"/>
      <c r="IE89" s="115"/>
      <c r="IF89" s="115"/>
      <c r="IG89" s="115"/>
      <c r="IH89" s="115"/>
      <c r="II89" s="115"/>
      <c r="IJ89" s="115"/>
      <c r="IK89" s="115"/>
      <c r="IL89" s="115"/>
      <c r="IM89" s="115"/>
      <c r="IN89" s="115"/>
      <c r="IO89" s="115"/>
      <c r="IP89" s="115"/>
      <c r="IQ89" s="115"/>
      <c r="IR89" s="115"/>
      <c r="IS89" s="115"/>
      <c r="IT89" s="115"/>
      <c r="IU89" s="115"/>
      <c r="IV89" s="115"/>
      <c r="IW89" s="115"/>
      <c r="IX89" s="115"/>
      <c r="IY89" s="115"/>
      <c r="IZ89" s="115"/>
      <c r="JA89" s="115"/>
      <c r="JB89" s="115"/>
      <c r="JC89" s="115"/>
      <c r="JD89" s="115"/>
      <c r="JE89" s="115"/>
      <c r="JF89" s="115"/>
      <c r="JG89" s="115"/>
      <c r="JH89" s="115"/>
      <c r="JI89" s="115"/>
      <c r="JJ89" s="115"/>
      <c r="JK89" s="115"/>
      <c r="JL89" s="115"/>
      <c r="JM89" s="115"/>
      <c r="JN89" s="115"/>
      <c r="JO89" s="115"/>
      <c r="JP89" s="115"/>
      <c r="JQ89" s="115"/>
      <c r="JR89" s="115"/>
      <c r="JS89" s="115"/>
      <c r="JT89" s="115"/>
      <c r="JU89" s="115"/>
      <c r="JV89" s="115"/>
      <c r="JW89" s="115"/>
      <c r="JX89" s="115"/>
      <c r="JY89" s="115"/>
      <c r="JZ89" s="115"/>
      <c r="KA89" s="115"/>
      <c r="KB89" s="115"/>
      <c r="KC89" s="115"/>
      <c r="KD89" s="115"/>
      <c r="KE89" s="115"/>
      <c r="KF89" s="115"/>
      <c r="KG89" s="115"/>
      <c r="KH89" s="115"/>
      <c r="KI89" s="115"/>
      <c r="KJ89" s="115"/>
      <c r="KK89" s="115"/>
      <c r="KL89" s="115"/>
      <c r="KM89" s="115"/>
      <c r="KN89" s="115"/>
      <c r="KO89" s="115"/>
      <c r="KP89" s="115"/>
      <c r="KQ89" s="115"/>
      <c r="KR89" s="115"/>
      <c r="KS89" s="115"/>
      <c r="KT89" s="115"/>
      <c r="KU89" s="115"/>
      <c r="KV89" s="115"/>
      <c r="KW89" s="115"/>
      <c r="KX89" s="115"/>
      <c r="KY89" s="115"/>
      <c r="KZ89" s="115"/>
      <c r="LA89" s="115"/>
      <c r="LB89" s="115"/>
      <c r="LC89" s="115"/>
      <c r="LD89" s="115"/>
      <c r="LE89" s="115"/>
      <c r="LF89" s="115"/>
      <c r="LG89" s="115"/>
      <c r="LH89" s="115"/>
      <c r="LI89" s="115"/>
      <c r="LJ89" s="115"/>
      <c r="LK89" s="115"/>
      <c r="LL89" s="115"/>
      <c r="LM89" s="115"/>
      <c r="LN89" s="115"/>
      <c r="LO89" s="115"/>
      <c r="LP89" s="115"/>
      <c r="LQ89" s="115"/>
      <c r="LR89" s="115"/>
      <c r="LS89" s="115"/>
      <c r="LT89" s="115"/>
      <c r="LU89" s="115"/>
      <c r="LV89" s="115"/>
      <c r="LW89" s="115"/>
      <c r="LX89" s="115"/>
      <c r="LY89" s="115"/>
      <c r="LZ89" s="115"/>
      <c r="MA89" s="115"/>
      <c r="MB89" s="115"/>
      <c r="MC89" s="115"/>
      <c r="MD89" s="115"/>
      <c r="ME89" s="115"/>
      <c r="MF89" s="115"/>
      <c r="MG89" s="115"/>
      <c r="MH89" s="115"/>
      <c r="MI89" s="115"/>
      <c r="MJ89" s="115"/>
      <c r="MK89" s="115"/>
      <c r="ML89" s="115"/>
      <c r="MM89" s="115"/>
      <c r="MN89" s="115"/>
      <c r="MO89" s="115"/>
      <c r="MP89" s="115"/>
      <c r="MQ89" s="115"/>
      <c r="MR89" s="115"/>
      <c r="MS89" s="115"/>
      <c r="MT89" s="115"/>
      <c r="MU89" s="115"/>
      <c r="MV89" s="115"/>
      <c r="MW89" s="115"/>
      <c r="MX89" s="115"/>
      <c r="MY89" s="115"/>
      <c r="MZ89" s="115"/>
      <c r="NA89" s="115"/>
      <c r="NB89" s="115"/>
      <c r="NC89" s="115"/>
      <c r="ND89" s="115"/>
      <c r="NE89" s="115"/>
      <c r="NF89" s="115"/>
      <c r="NG89" s="115"/>
      <c r="NH89" s="115"/>
      <c r="NI89" s="115"/>
      <c r="NJ89" s="115"/>
      <c r="NK89" s="115"/>
      <c r="NL89" s="115"/>
      <c r="NM89" s="115"/>
      <c r="NN89" s="115"/>
      <c r="NO89" s="115"/>
      <c r="NP89" s="115"/>
      <c r="NQ89" s="115"/>
      <c r="NR89" s="115"/>
      <c r="NS89" s="115"/>
      <c r="NT89" s="115"/>
      <c r="NU89" s="115"/>
      <c r="NV89" s="115"/>
      <c r="NW89" s="115"/>
      <c r="NX89" s="115"/>
      <c r="NY89" s="115"/>
      <c r="NZ89" s="115"/>
      <c r="OA89" s="115"/>
      <c r="OB89" s="115"/>
      <c r="OC89" s="115"/>
      <c r="OD89" s="115"/>
      <c r="OE89" s="115"/>
      <c r="OF89" s="115"/>
      <c r="OG89" s="115"/>
      <c r="OH89" s="115"/>
      <c r="OI89" s="115"/>
      <c r="OJ89" s="115"/>
      <c r="OK89" s="115"/>
      <c r="OL89" s="115"/>
      <c r="OM89" s="115"/>
      <c r="ON89" s="115"/>
      <c r="OO89" s="115"/>
      <c r="OP89" s="115"/>
      <c r="OQ89" s="115"/>
      <c r="OR89" s="115"/>
      <c r="OS89" s="115"/>
      <c r="OT89" s="115"/>
      <c r="OU89" s="115"/>
      <c r="OV89" s="115"/>
      <c r="OW89" s="115"/>
      <c r="OX89" s="115"/>
      <c r="OY89" s="115"/>
      <c r="OZ89" s="115"/>
      <c r="PA89" s="115"/>
      <c r="PB89" s="115"/>
      <c r="PC89" s="115"/>
      <c r="PD89" s="115"/>
      <c r="PE89" s="115"/>
      <c r="PF89" s="115"/>
      <c r="PG89" s="115"/>
      <c r="PH89" s="115"/>
      <c r="PI89" s="115"/>
      <c r="PJ89" s="115"/>
      <c r="PK89" s="115"/>
      <c r="PL89" s="115"/>
      <c r="PM89" s="115"/>
      <c r="PN89" s="115"/>
      <c r="PO89" s="115"/>
      <c r="PP89" s="115"/>
      <c r="PQ89" s="115"/>
      <c r="PR89" s="115"/>
      <c r="PS89" s="115"/>
      <c r="PT89" s="115"/>
      <c r="PU89" s="115"/>
      <c r="PV89" s="115"/>
      <c r="PW89" s="115"/>
      <c r="PX89" s="115"/>
      <c r="PY89" s="115"/>
      <c r="PZ89" s="115"/>
      <c r="QA89" s="115"/>
      <c r="QB89" s="115"/>
      <c r="QC89" s="115"/>
      <c r="QD89" s="115"/>
      <c r="QE89" s="115"/>
      <c r="QF89" s="115"/>
      <c r="QG89" s="115"/>
      <c r="QH89" s="115"/>
      <c r="QI89" s="115"/>
      <c r="QJ89" s="115"/>
      <c r="QK89" s="115"/>
      <c r="QL89" s="115"/>
      <c r="QM89" s="115"/>
      <c r="QN89" s="115"/>
      <c r="QO89" s="115"/>
      <c r="QP89" s="115"/>
      <c r="QQ89" s="115"/>
      <c r="QR89" s="115"/>
      <c r="QS89" s="115"/>
      <c r="QT89" s="115"/>
      <c r="QU89" s="115"/>
      <c r="QV89" s="115"/>
      <c r="QW89" s="115"/>
      <c r="QX89" s="115"/>
      <c r="QY89" s="115"/>
      <c r="QZ89" s="115"/>
      <c r="RA89" s="115"/>
      <c r="RB89" s="115"/>
      <c r="RC89" s="115"/>
      <c r="RD89" s="115"/>
      <c r="RE89" s="115"/>
      <c r="RF89" s="115"/>
      <c r="RG89" s="115"/>
      <c r="RH89" s="4"/>
      <c r="RI89" s="72"/>
      <c r="RJ89" s="72"/>
      <c r="RK89" s="71"/>
      <c r="RL89" s="71"/>
    </row>
    <row r="90" spans="1:480" ht="26.25" customHeight="1" thickBot="1">
      <c r="A90" s="79" t="s">
        <v>105</v>
      </c>
      <c r="B90" s="67">
        <v>0.3</v>
      </c>
      <c r="C90" s="260">
        <v>18</v>
      </c>
      <c r="D90" s="261"/>
      <c r="E90" s="73">
        <f>C90/7</f>
        <v>2.5714285714285716</v>
      </c>
      <c r="F90" s="237">
        <f>E90*B90</f>
        <v>0.77142857142857146</v>
      </c>
      <c r="G90" s="254"/>
      <c r="H90" s="254"/>
      <c r="I90" s="238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15"/>
      <c r="GL90" s="115"/>
      <c r="GM90" s="115"/>
      <c r="GN90" s="115"/>
      <c r="GO90" s="115"/>
      <c r="GP90" s="115"/>
      <c r="GQ90" s="115"/>
      <c r="GR90" s="115"/>
      <c r="GS90" s="115"/>
      <c r="GT90" s="115"/>
      <c r="GU90" s="115"/>
      <c r="GV90" s="115"/>
      <c r="GW90" s="115"/>
      <c r="GX90" s="115"/>
      <c r="GY90" s="115"/>
      <c r="GZ90" s="115"/>
      <c r="HA90" s="115"/>
      <c r="HB90" s="115"/>
      <c r="HC90" s="115"/>
      <c r="HD90" s="115"/>
      <c r="HE90" s="115"/>
      <c r="HF90" s="115"/>
      <c r="HG90" s="115"/>
      <c r="HH90" s="115"/>
      <c r="HI90" s="115"/>
      <c r="HJ90" s="115"/>
      <c r="HK90" s="115"/>
      <c r="HL90" s="115"/>
      <c r="HM90" s="115"/>
      <c r="HN90" s="115"/>
      <c r="HO90" s="115"/>
      <c r="HP90" s="115"/>
      <c r="HQ90" s="115"/>
      <c r="HR90" s="115"/>
      <c r="HS90" s="115"/>
      <c r="HT90" s="115"/>
      <c r="HU90" s="115"/>
      <c r="HV90" s="115"/>
      <c r="HW90" s="115"/>
      <c r="HX90" s="115"/>
      <c r="HY90" s="115"/>
      <c r="HZ90" s="115"/>
      <c r="IA90" s="115"/>
      <c r="IB90" s="115"/>
      <c r="IC90" s="115"/>
      <c r="ID90" s="115"/>
      <c r="IE90" s="115"/>
      <c r="IF90" s="115"/>
      <c r="IG90" s="115"/>
      <c r="IH90" s="115"/>
      <c r="II90" s="115"/>
      <c r="IJ90" s="115"/>
      <c r="IK90" s="115"/>
      <c r="IL90" s="115"/>
      <c r="IM90" s="115"/>
      <c r="IN90" s="115"/>
      <c r="IO90" s="115"/>
      <c r="IP90" s="115"/>
      <c r="IQ90" s="115"/>
      <c r="IR90" s="115"/>
      <c r="IS90" s="115"/>
      <c r="IT90" s="115"/>
      <c r="IU90" s="115"/>
      <c r="IV90" s="115"/>
      <c r="IW90" s="115"/>
      <c r="IX90" s="115"/>
      <c r="IY90" s="115"/>
      <c r="IZ90" s="115"/>
      <c r="JA90" s="115"/>
      <c r="JB90" s="115"/>
      <c r="JC90" s="115"/>
      <c r="JD90" s="115"/>
      <c r="JE90" s="115"/>
      <c r="JF90" s="115"/>
      <c r="JG90" s="115"/>
      <c r="JH90" s="115"/>
      <c r="JI90" s="115"/>
      <c r="JJ90" s="115"/>
      <c r="JK90" s="115"/>
      <c r="JL90" s="115"/>
      <c r="JM90" s="115"/>
      <c r="JN90" s="115"/>
      <c r="JO90" s="115"/>
      <c r="JP90" s="115"/>
      <c r="JQ90" s="115"/>
      <c r="JR90" s="115"/>
      <c r="JS90" s="115"/>
      <c r="JT90" s="115"/>
      <c r="JU90" s="115"/>
      <c r="JV90" s="115"/>
      <c r="JW90" s="115"/>
      <c r="JX90" s="115"/>
      <c r="JY90" s="115"/>
      <c r="JZ90" s="115"/>
      <c r="KA90" s="115"/>
      <c r="KB90" s="115"/>
      <c r="KC90" s="115"/>
      <c r="KD90" s="115"/>
      <c r="KE90" s="115"/>
      <c r="KF90" s="115"/>
      <c r="KG90" s="115"/>
      <c r="KH90" s="115"/>
      <c r="KI90" s="115"/>
      <c r="KJ90" s="115"/>
      <c r="KK90" s="115"/>
      <c r="KL90" s="115"/>
      <c r="KM90" s="115"/>
      <c r="KN90" s="115"/>
      <c r="KO90" s="115"/>
      <c r="KP90" s="115"/>
      <c r="KQ90" s="115"/>
      <c r="KR90" s="115"/>
      <c r="KS90" s="115"/>
      <c r="KT90" s="115"/>
      <c r="KU90" s="115"/>
      <c r="KV90" s="115"/>
      <c r="KW90" s="115"/>
      <c r="KX90" s="115"/>
      <c r="KY90" s="115"/>
      <c r="KZ90" s="115"/>
      <c r="LA90" s="115"/>
      <c r="LB90" s="115"/>
      <c r="LC90" s="115"/>
      <c r="LD90" s="115"/>
      <c r="LE90" s="115"/>
      <c r="LF90" s="115"/>
      <c r="LG90" s="115"/>
      <c r="LH90" s="115"/>
      <c r="LI90" s="115"/>
      <c r="LJ90" s="115"/>
      <c r="LK90" s="115"/>
      <c r="LL90" s="115"/>
      <c r="LM90" s="115"/>
      <c r="LN90" s="115"/>
      <c r="LO90" s="115"/>
      <c r="LP90" s="115"/>
      <c r="LQ90" s="115"/>
      <c r="LR90" s="115"/>
      <c r="LS90" s="115"/>
      <c r="LT90" s="115"/>
      <c r="LU90" s="115"/>
      <c r="LV90" s="115"/>
      <c r="LW90" s="115"/>
      <c r="LX90" s="115"/>
      <c r="LY90" s="115"/>
      <c r="LZ90" s="115"/>
      <c r="MA90" s="115"/>
      <c r="MB90" s="115"/>
      <c r="MC90" s="115"/>
      <c r="MD90" s="115"/>
      <c r="ME90" s="115"/>
      <c r="MF90" s="115"/>
      <c r="MG90" s="115"/>
      <c r="MH90" s="115"/>
      <c r="MI90" s="115"/>
      <c r="MJ90" s="115"/>
      <c r="MK90" s="115"/>
      <c r="ML90" s="115"/>
      <c r="MM90" s="115"/>
      <c r="MN90" s="115"/>
      <c r="MO90" s="115"/>
      <c r="MP90" s="115"/>
      <c r="MQ90" s="115"/>
      <c r="MR90" s="115"/>
      <c r="MS90" s="115"/>
      <c r="MT90" s="115"/>
      <c r="MU90" s="115"/>
      <c r="MV90" s="115"/>
      <c r="MW90" s="115"/>
      <c r="MX90" s="115"/>
      <c r="MY90" s="115"/>
      <c r="MZ90" s="115"/>
      <c r="NA90" s="115"/>
      <c r="NB90" s="115"/>
      <c r="NC90" s="115"/>
      <c r="ND90" s="115"/>
      <c r="NE90" s="115"/>
      <c r="NF90" s="115"/>
      <c r="NG90" s="115"/>
      <c r="NH90" s="115"/>
      <c r="NI90" s="115"/>
      <c r="NJ90" s="115"/>
      <c r="NK90" s="115"/>
      <c r="NL90" s="115"/>
      <c r="NM90" s="115"/>
      <c r="NN90" s="115"/>
      <c r="NO90" s="115"/>
      <c r="NP90" s="115"/>
      <c r="NQ90" s="115"/>
      <c r="NR90" s="115"/>
      <c r="NS90" s="115"/>
      <c r="NT90" s="115"/>
      <c r="NU90" s="115"/>
      <c r="NV90" s="115"/>
      <c r="NW90" s="115"/>
      <c r="NX90" s="115"/>
      <c r="NY90" s="115"/>
      <c r="NZ90" s="115"/>
      <c r="OA90" s="115"/>
      <c r="OB90" s="115"/>
      <c r="OC90" s="115"/>
      <c r="OD90" s="115"/>
      <c r="OE90" s="115"/>
      <c r="OF90" s="115"/>
      <c r="OG90" s="115"/>
      <c r="OH90" s="115"/>
      <c r="OI90" s="115"/>
      <c r="OJ90" s="115"/>
      <c r="OK90" s="115"/>
      <c r="OL90" s="115"/>
      <c r="OM90" s="115"/>
      <c r="ON90" s="115"/>
      <c r="OO90" s="115"/>
      <c r="OP90" s="115"/>
      <c r="OQ90" s="115"/>
      <c r="OR90" s="115"/>
      <c r="OS90" s="115"/>
      <c r="OT90" s="115"/>
      <c r="OU90" s="115"/>
      <c r="OV90" s="115"/>
      <c r="OW90" s="115"/>
      <c r="OX90" s="115"/>
      <c r="OY90" s="115"/>
      <c r="OZ90" s="115"/>
      <c r="PA90" s="115"/>
      <c r="PB90" s="115"/>
      <c r="PC90" s="115"/>
      <c r="PD90" s="115"/>
      <c r="PE90" s="115"/>
      <c r="PF90" s="115"/>
      <c r="PG90" s="115"/>
      <c r="PH90" s="115"/>
      <c r="PI90" s="115"/>
      <c r="PJ90" s="115"/>
      <c r="PK90" s="115"/>
      <c r="PL90" s="115"/>
      <c r="PM90" s="115"/>
      <c r="PN90" s="115"/>
      <c r="PO90" s="115"/>
      <c r="PP90" s="115"/>
      <c r="PQ90" s="115"/>
      <c r="PR90" s="115"/>
      <c r="PS90" s="115"/>
      <c r="PT90" s="115"/>
      <c r="PU90" s="115"/>
      <c r="PV90" s="115"/>
      <c r="PW90" s="115"/>
      <c r="PX90" s="115"/>
      <c r="PY90" s="115"/>
      <c r="PZ90" s="115"/>
      <c r="QA90" s="115"/>
      <c r="QB90" s="115"/>
      <c r="QC90" s="115"/>
      <c r="QD90" s="115"/>
      <c r="QE90" s="115"/>
      <c r="QF90" s="115"/>
      <c r="QG90" s="115"/>
      <c r="QH90" s="115"/>
      <c r="QI90" s="115"/>
      <c r="QJ90" s="115"/>
      <c r="QK90" s="115"/>
      <c r="QL90" s="115"/>
      <c r="QM90" s="115"/>
      <c r="QN90" s="115"/>
      <c r="QO90" s="115"/>
      <c r="QP90" s="115"/>
      <c r="QQ90" s="115"/>
      <c r="QR90" s="115"/>
      <c r="QS90" s="115"/>
      <c r="QT90" s="115"/>
      <c r="QU90" s="115"/>
      <c r="QV90" s="115"/>
      <c r="QW90" s="115"/>
      <c r="QX90" s="115"/>
      <c r="QY90" s="115"/>
      <c r="QZ90" s="115"/>
      <c r="RA90" s="115"/>
      <c r="RB90" s="115"/>
      <c r="RC90" s="115"/>
      <c r="RD90" s="115"/>
      <c r="RE90" s="115"/>
      <c r="RF90" s="115"/>
      <c r="RG90" s="115"/>
      <c r="RH90" s="4"/>
      <c r="RI90" s="72"/>
      <c r="RJ90" s="72"/>
      <c r="RK90" s="71"/>
      <c r="RL90" s="71"/>
    </row>
    <row r="91" spans="1:480" ht="26.25" thickBot="1">
      <c r="A91" s="79" t="s">
        <v>106</v>
      </c>
      <c r="B91" s="67">
        <v>0.25</v>
      </c>
      <c r="C91" s="260">
        <v>12</v>
      </c>
      <c r="D91" s="261"/>
      <c r="E91" s="73">
        <f>C91/5</f>
        <v>2.4</v>
      </c>
      <c r="F91" s="237">
        <f>E91*B91</f>
        <v>0.6</v>
      </c>
      <c r="G91" s="254"/>
      <c r="H91" s="254"/>
      <c r="I91" s="238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  <c r="GF91" s="115"/>
      <c r="GG91" s="115"/>
      <c r="GH91" s="115"/>
      <c r="GI91" s="115"/>
      <c r="GJ91" s="115"/>
      <c r="GK91" s="115"/>
      <c r="GL91" s="115"/>
      <c r="GM91" s="115"/>
      <c r="GN91" s="115"/>
      <c r="GO91" s="115"/>
      <c r="GP91" s="115"/>
      <c r="GQ91" s="115"/>
      <c r="GR91" s="115"/>
      <c r="GS91" s="115"/>
      <c r="GT91" s="115"/>
      <c r="GU91" s="115"/>
      <c r="GV91" s="115"/>
      <c r="GW91" s="115"/>
      <c r="GX91" s="115"/>
      <c r="GY91" s="115"/>
      <c r="GZ91" s="115"/>
      <c r="HA91" s="115"/>
      <c r="HB91" s="115"/>
      <c r="HC91" s="115"/>
      <c r="HD91" s="115"/>
      <c r="HE91" s="115"/>
      <c r="HF91" s="115"/>
      <c r="HG91" s="115"/>
      <c r="HH91" s="115"/>
      <c r="HI91" s="115"/>
      <c r="HJ91" s="115"/>
      <c r="HK91" s="115"/>
      <c r="HL91" s="115"/>
      <c r="HM91" s="115"/>
      <c r="HN91" s="115"/>
      <c r="HO91" s="115"/>
      <c r="HP91" s="115"/>
      <c r="HQ91" s="115"/>
      <c r="HR91" s="115"/>
      <c r="HS91" s="115"/>
      <c r="HT91" s="115"/>
      <c r="HU91" s="115"/>
      <c r="HV91" s="115"/>
      <c r="HW91" s="115"/>
      <c r="HX91" s="115"/>
      <c r="HY91" s="115"/>
      <c r="HZ91" s="115"/>
      <c r="IA91" s="115"/>
      <c r="IB91" s="115"/>
      <c r="IC91" s="115"/>
      <c r="ID91" s="115"/>
      <c r="IE91" s="115"/>
      <c r="IF91" s="115"/>
      <c r="IG91" s="115"/>
      <c r="IH91" s="115"/>
      <c r="II91" s="115"/>
      <c r="IJ91" s="115"/>
      <c r="IK91" s="115"/>
      <c r="IL91" s="115"/>
      <c r="IM91" s="115"/>
      <c r="IN91" s="115"/>
      <c r="IO91" s="115"/>
      <c r="IP91" s="115"/>
      <c r="IQ91" s="115"/>
      <c r="IR91" s="115"/>
      <c r="IS91" s="115"/>
      <c r="IT91" s="115"/>
      <c r="IU91" s="115"/>
      <c r="IV91" s="115"/>
      <c r="IW91" s="115"/>
      <c r="IX91" s="115"/>
      <c r="IY91" s="115"/>
      <c r="IZ91" s="115"/>
      <c r="JA91" s="115"/>
      <c r="JB91" s="115"/>
      <c r="JC91" s="115"/>
      <c r="JD91" s="115"/>
      <c r="JE91" s="115"/>
      <c r="JF91" s="115"/>
      <c r="JG91" s="115"/>
      <c r="JH91" s="115"/>
      <c r="JI91" s="115"/>
      <c r="JJ91" s="115"/>
      <c r="JK91" s="115"/>
      <c r="JL91" s="115"/>
      <c r="JM91" s="115"/>
      <c r="JN91" s="115"/>
      <c r="JO91" s="115"/>
      <c r="JP91" s="115"/>
      <c r="JQ91" s="115"/>
      <c r="JR91" s="115"/>
      <c r="JS91" s="115"/>
      <c r="JT91" s="115"/>
      <c r="JU91" s="115"/>
      <c r="JV91" s="115"/>
      <c r="JW91" s="115"/>
      <c r="JX91" s="115"/>
      <c r="JY91" s="115"/>
      <c r="JZ91" s="115"/>
      <c r="KA91" s="115"/>
      <c r="KB91" s="115"/>
      <c r="KC91" s="115"/>
      <c r="KD91" s="115"/>
      <c r="KE91" s="115"/>
      <c r="KF91" s="115"/>
      <c r="KG91" s="115"/>
      <c r="KH91" s="115"/>
      <c r="KI91" s="115"/>
      <c r="KJ91" s="115"/>
      <c r="KK91" s="115"/>
      <c r="KL91" s="115"/>
      <c r="KM91" s="115"/>
      <c r="KN91" s="115"/>
      <c r="KO91" s="115"/>
      <c r="KP91" s="115"/>
      <c r="KQ91" s="115"/>
      <c r="KR91" s="115"/>
      <c r="KS91" s="115"/>
      <c r="KT91" s="115"/>
      <c r="KU91" s="115"/>
      <c r="KV91" s="115"/>
      <c r="KW91" s="115"/>
      <c r="KX91" s="115"/>
      <c r="KY91" s="115"/>
      <c r="KZ91" s="115"/>
      <c r="LA91" s="115"/>
      <c r="LB91" s="115"/>
      <c r="LC91" s="115"/>
      <c r="LD91" s="115"/>
      <c r="LE91" s="115"/>
      <c r="LF91" s="115"/>
      <c r="LG91" s="115"/>
      <c r="LH91" s="115"/>
      <c r="LI91" s="115"/>
      <c r="LJ91" s="115"/>
      <c r="LK91" s="115"/>
      <c r="LL91" s="115"/>
      <c r="LM91" s="115"/>
      <c r="LN91" s="115"/>
      <c r="LO91" s="115"/>
      <c r="LP91" s="115"/>
      <c r="LQ91" s="115"/>
      <c r="LR91" s="115"/>
      <c r="LS91" s="115"/>
      <c r="LT91" s="115"/>
      <c r="LU91" s="115"/>
      <c r="LV91" s="115"/>
      <c r="LW91" s="115"/>
      <c r="LX91" s="115"/>
      <c r="LY91" s="115"/>
      <c r="LZ91" s="115"/>
      <c r="MA91" s="115"/>
      <c r="MB91" s="115"/>
      <c r="MC91" s="115"/>
      <c r="MD91" s="115"/>
      <c r="ME91" s="115"/>
      <c r="MF91" s="115"/>
      <c r="MG91" s="115"/>
      <c r="MH91" s="115"/>
      <c r="MI91" s="115"/>
      <c r="MJ91" s="115"/>
      <c r="MK91" s="115"/>
      <c r="ML91" s="115"/>
      <c r="MM91" s="115"/>
      <c r="MN91" s="115"/>
      <c r="MO91" s="115"/>
      <c r="MP91" s="115"/>
      <c r="MQ91" s="115"/>
      <c r="MR91" s="115"/>
      <c r="MS91" s="115"/>
      <c r="MT91" s="115"/>
      <c r="MU91" s="115"/>
      <c r="MV91" s="115"/>
      <c r="MW91" s="115"/>
      <c r="MX91" s="115"/>
      <c r="MY91" s="115"/>
      <c r="MZ91" s="115"/>
      <c r="NA91" s="115"/>
      <c r="NB91" s="115"/>
      <c r="NC91" s="115"/>
      <c r="ND91" s="115"/>
      <c r="NE91" s="115"/>
      <c r="NF91" s="115"/>
      <c r="NG91" s="115"/>
      <c r="NH91" s="115"/>
      <c r="NI91" s="115"/>
      <c r="NJ91" s="115"/>
      <c r="NK91" s="115"/>
      <c r="NL91" s="115"/>
      <c r="NM91" s="115"/>
      <c r="NN91" s="115"/>
      <c r="NO91" s="115"/>
      <c r="NP91" s="115"/>
      <c r="NQ91" s="115"/>
      <c r="NR91" s="115"/>
      <c r="NS91" s="115"/>
      <c r="NT91" s="115"/>
      <c r="NU91" s="115"/>
      <c r="NV91" s="115"/>
      <c r="NW91" s="115"/>
      <c r="NX91" s="115"/>
      <c r="NY91" s="115"/>
      <c r="NZ91" s="115"/>
      <c r="OA91" s="115"/>
      <c r="OB91" s="115"/>
      <c r="OC91" s="115"/>
      <c r="OD91" s="115"/>
      <c r="OE91" s="115"/>
      <c r="OF91" s="115"/>
      <c r="OG91" s="115"/>
      <c r="OH91" s="115"/>
      <c r="OI91" s="115"/>
      <c r="OJ91" s="115"/>
      <c r="OK91" s="115"/>
      <c r="OL91" s="115"/>
      <c r="OM91" s="115"/>
      <c r="ON91" s="115"/>
      <c r="OO91" s="115"/>
      <c r="OP91" s="115"/>
      <c r="OQ91" s="115"/>
      <c r="OR91" s="115"/>
      <c r="OS91" s="115"/>
      <c r="OT91" s="115"/>
      <c r="OU91" s="115"/>
      <c r="OV91" s="115"/>
      <c r="OW91" s="115"/>
      <c r="OX91" s="115"/>
      <c r="OY91" s="115"/>
      <c r="OZ91" s="115"/>
      <c r="PA91" s="115"/>
      <c r="PB91" s="115"/>
      <c r="PC91" s="115"/>
      <c r="PD91" s="115"/>
      <c r="PE91" s="115"/>
      <c r="PF91" s="115"/>
      <c r="PG91" s="115"/>
      <c r="PH91" s="115"/>
      <c r="PI91" s="115"/>
      <c r="PJ91" s="115"/>
      <c r="PK91" s="115"/>
      <c r="PL91" s="115"/>
      <c r="PM91" s="115"/>
      <c r="PN91" s="115"/>
      <c r="PO91" s="115"/>
      <c r="PP91" s="115"/>
      <c r="PQ91" s="115"/>
      <c r="PR91" s="115"/>
      <c r="PS91" s="115"/>
      <c r="PT91" s="115"/>
      <c r="PU91" s="115"/>
      <c r="PV91" s="115"/>
      <c r="PW91" s="115"/>
      <c r="PX91" s="115"/>
      <c r="PY91" s="115"/>
      <c r="PZ91" s="115"/>
      <c r="QA91" s="115"/>
      <c r="QB91" s="115"/>
      <c r="QC91" s="115"/>
      <c r="QD91" s="115"/>
      <c r="QE91" s="115"/>
      <c r="QF91" s="115"/>
      <c r="QG91" s="115"/>
      <c r="QH91" s="115"/>
      <c r="QI91" s="115"/>
      <c r="QJ91" s="115"/>
      <c r="QK91" s="115"/>
      <c r="QL91" s="115"/>
      <c r="QM91" s="115"/>
      <c r="QN91" s="115"/>
      <c r="QO91" s="115"/>
      <c r="QP91" s="115"/>
      <c r="QQ91" s="115"/>
      <c r="QR91" s="115"/>
      <c r="QS91" s="115"/>
      <c r="QT91" s="115"/>
      <c r="QU91" s="115"/>
      <c r="QV91" s="115"/>
      <c r="QW91" s="115"/>
      <c r="QX91" s="115"/>
      <c r="QY91" s="115"/>
      <c r="QZ91" s="115"/>
      <c r="RA91" s="115"/>
      <c r="RB91" s="115"/>
      <c r="RC91" s="115"/>
      <c r="RD91" s="115"/>
      <c r="RE91" s="115"/>
      <c r="RF91" s="115"/>
      <c r="RG91" s="115"/>
      <c r="RH91" s="4"/>
      <c r="RI91" s="72"/>
      <c r="RJ91" s="72"/>
      <c r="RK91" s="71"/>
      <c r="RL91" s="71"/>
    </row>
    <row r="92" spans="1:480" ht="27.75" customHeight="1" thickBot="1">
      <c r="A92" s="79" t="s">
        <v>107</v>
      </c>
      <c r="B92" s="68">
        <v>0.15</v>
      </c>
      <c r="C92" s="258">
        <v>12</v>
      </c>
      <c r="D92" s="259"/>
      <c r="E92" s="73">
        <f>C92/5</f>
        <v>2.4</v>
      </c>
      <c r="F92" s="237">
        <f>E92*B92</f>
        <v>0.36</v>
      </c>
      <c r="G92" s="254"/>
      <c r="H92" s="254"/>
      <c r="I92" s="238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  <c r="DM92" s="115"/>
      <c r="DN92" s="115"/>
      <c r="DO92" s="115"/>
      <c r="DP92" s="115"/>
      <c r="DQ92" s="115"/>
      <c r="DR92" s="115"/>
      <c r="DS92" s="115"/>
      <c r="DT92" s="115"/>
      <c r="DU92" s="115"/>
      <c r="DV92" s="115"/>
      <c r="DW92" s="115"/>
      <c r="DX92" s="115"/>
      <c r="DY92" s="115"/>
      <c r="DZ92" s="115"/>
      <c r="EA92" s="115"/>
      <c r="EB92" s="115"/>
      <c r="EC92" s="115"/>
      <c r="ED92" s="115"/>
      <c r="EE92" s="115"/>
      <c r="EF92" s="115"/>
      <c r="EG92" s="115"/>
      <c r="EH92" s="115"/>
      <c r="EI92" s="115"/>
      <c r="EJ92" s="115"/>
      <c r="EK92" s="115"/>
      <c r="EL92" s="115"/>
      <c r="EM92" s="115"/>
      <c r="EN92" s="115"/>
      <c r="EO92" s="115"/>
      <c r="EP92" s="115"/>
      <c r="EQ92" s="115"/>
      <c r="ER92" s="115"/>
      <c r="ES92" s="115"/>
      <c r="ET92" s="115"/>
      <c r="EU92" s="115"/>
      <c r="EV92" s="115"/>
      <c r="EW92" s="115"/>
      <c r="EX92" s="115"/>
      <c r="EY92" s="115"/>
      <c r="EZ92" s="115"/>
      <c r="FA92" s="115"/>
      <c r="FB92" s="115"/>
      <c r="FC92" s="115"/>
      <c r="FD92" s="115"/>
      <c r="FE92" s="115"/>
      <c r="FF92" s="115"/>
      <c r="FG92" s="115"/>
      <c r="FH92" s="115"/>
      <c r="FI92" s="115"/>
      <c r="FJ92" s="115"/>
      <c r="FK92" s="115"/>
      <c r="FL92" s="115"/>
      <c r="FM92" s="115"/>
      <c r="FN92" s="115"/>
      <c r="FO92" s="115"/>
      <c r="FP92" s="115"/>
      <c r="FQ92" s="115"/>
      <c r="FR92" s="115"/>
      <c r="FS92" s="115"/>
      <c r="FT92" s="115"/>
      <c r="FU92" s="115"/>
      <c r="FV92" s="115"/>
      <c r="FW92" s="115"/>
      <c r="FX92" s="115"/>
      <c r="FY92" s="115"/>
      <c r="FZ92" s="115"/>
      <c r="GA92" s="115"/>
      <c r="GB92" s="124">
        <v>0.5</v>
      </c>
      <c r="GC92" s="124">
        <v>1.49</v>
      </c>
      <c r="GD92" s="88" t="s">
        <v>90</v>
      </c>
      <c r="GE92" s="115"/>
      <c r="GF92" s="115"/>
      <c r="GG92" s="115"/>
      <c r="GH92" s="115"/>
      <c r="GI92" s="115"/>
      <c r="GJ92" s="115"/>
      <c r="GK92" s="115"/>
      <c r="GL92" s="115"/>
      <c r="GM92" s="115"/>
      <c r="GN92" s="115"/>
      <c r="GO92" s="115"/>
      <c r="GP92" s="115"/>
      <c r="GQ92" s="115"/>
      <c r="GR92" s="115"/>
      <c r="GS92" s="115"/>
      <c r="GT92" s="115"/>
      <c r="GU92" s="115"/>
      <c r="GV92" s="115"/>
      <c r="GW92" s="115"/>
      <c r="GX92" s="115"/>
      <c r="GY92" s="115"/>
      <c r="GZ92" s="115"/>
      <c r="HA92" s="115"/>
      <c r="HB92" s="115"/>
      <c r="HC92" s="115"/>
      <c r="HD92" s="115"/>
      <c r="HE92" s="115"/>
      <c r="HF92" s="115"/>
      <c r="HG92" s="115"/>
      <c r="HH92" s="115"/>
      <c r="HI92" s="115"/>
      <c r="HJ92" s="115"/>
      <c r="HK92" s="115"/>
      <c r="HL92" s="115"/>
      <c r="HM92" s="115"/>
      <c r="HN92" s="115"/>
      <c r="HO92" s="115"/>
      <c r="HP92" s="115"/>
      <c r="HQ92" s="115"/>
      <c r="HR92" s="115"/>
      <c r="HS92" s="115"/>
      <c r="HT92" s="115"/>
      <c r="HU92" s="115"/>
      <c r="HV92" s="115"/>
      <c r="HW92" s="115"/>
      <c r="HX92" s="115"/>
      <c r="HY92" s="115"/>
      <c r="HZ92" s="115"/>
      <c r="IA92" s="115"/>
      <c r="IB92" s="115"/>
      <c r="IC92" s="115"/>
      <c r="ID92" s="115"/>
      <c r="IE92" s="115"/>
      <c r="IF92" s="115"/>
      <c r="IG92" s="115"/>
      <c r="IH92" s="115"/>
      <c r="II92" s="115"/>
      <c r="IJ92" s="115"/>
      <c r="IK92" s="115"/>
      <c r="IL92" s="115"/>
      <c r="IM92" s="115"/>
      <c r="IN92" s="115"/>
      <c r="IO92" s="115"/>
      <c r="IP92" s="115"/>
      <c r="IQ92" s="115"/>
      <c r="IR92" s="115"/>
      <c r="IS92" s="115"/>
      <c r="IT92" s="115"/>
      <c r="IU92" s="115"/>
      <c r="IV92" s="115"/>
      <c r="IW92" s="115"/>
      <c r="IX92" s="115"/>
      <c r="IY92" s="115"/>
      <c r="IZ92" s="115"/>
      <c r="JA92" s="115"/>
      <c r="JB92" s="115"/>
      <c r="JC92" s="115"/>
      <c r="JD92" s="115"/>
      <c r="JE92" s="115"/>
      <c r="JF92" s="115"/>
      <c r="JG92" s="115"/>
      <c r="JH92" s="115"/>
      <c r="JI92" s="115"/>
      <c r="JJ92" s="115"/>
      <c r="JK92" s="115"/>
      <c r="JL92" s="115"/>
      <c r="JM92" s="115"/>
      <c r="JN92" s="115"/>
      <c r="JO92" s="115"/>
      <c r="JP92" s="115"/>
      <c r="JQ92" s="115"/>
      <c r="JR92" s="115"/>
      <c r="JS92" s="115"/>
      <c r="JT92" s="115"/>
      <c r="JU92" s="115"/>
      <c r="JV92" s="115"/>
      <c r="JW92" s="115"/>
      <c r="JX92" s="115"/>
      <c r="JY92" s="115"/>
      <c r="JZ92" s="115"/>
      <c r="KA92" s="115"/>
      <c r="KB92" s="115"/>
      <c r="KC92" s="115"/>
      <c r="KD92" s="115"/>
      <c r="KE92" s="115"/>
      <c r="KF92" s="115"/>
      <c r="KG92" s="115"/>
      <c r="KH92" s="115"/>
      <c r="KI92" s="115"/>
      <c r="KJ92" s="115"/>
      <c r="KK92" s="115"/>
      <c r="KL92" s="115"/>
      <c r="KM92" s="115"/>
      <c r="KN92" s="115"/>
      <c r="KO92" s="115"/>
      <c r="KP92" s="115"/>
      <c r="KQ92" s="115"/>
      <c r="KR92" s="115"/>
      <c r="KS92" s="115"/>
      <c r="KT92" s="115"/>
      <c r="KU92" s="115"/>
      <c r="KV92" s="115"/>
      <c r="KW92" s="115"/>
      <c r="KX92" s="115"/>
      <c r="KY92" s="115"/>
      <c r="KZ92" s="115"/>
      <c r="LA92" s="115"/>
      <c r="LB92" s="115"/>
      <c r="LC92" s="115"/>
      <c r="LD92" s="115"/>
      <c r="LE92" s="115"/>
      <c r="LF92" s="115"/>
      <c r="LG92" s="115"/>
      <c r="LH92" s="115"/>
      <c r="LI92" s="115"/>
      <c r="LJ92" s="115"/>
      <c r="LK92" s="115"/>
      <c r="LL92" s="115"/>
      <c r="LM92" s="115"/>
      <c r="LN92" s="115"/>
      <c r="LO92" s="115"/>
      <c r="LP92" s="115"/>
      <c r="LQ92" s="115"/>
      <c r="LR92" s="115"/>
      <c r="LS92" s="115"/>
      <c r="LT92" s="115"/>
      <c r="LU92" s="115"/>
      <c r="LV92" s="115"/>
      <c r="LW92" s="115"/>
      <c r="LX92" s="115"/>
      <c r="LY92" s="115"/>
      <c r="LZ92" s="115"/>
      <c r="MA92" s="115"/>
      <c r="MB92" s="115"/>
      <c r="MC92" s="115"/>
      <c r="MD92" s="115"/>
      <c r="ME92" s="115"/>
      <c r="MF92" s="115"/>
      <c r="MG92" s="115"/>
      <c r="MH92" s="115"/>
      <c r="MI92" s="115"/>
      <c r="MJ92" s="115"/>
      <c r="MK92" s="115"/>
      <c r="ML92" s="115"/>
      <c r="MM92" s="115"/>
      <c r="MN92" s="115"/>
      <c r="MO92" s="115"/>
      <c r="MP92" s="115"/>
      <c r="MQ92" s="115"/>
      <c r="MR92" s="115"/>
      <c r="MS92" s="115"/>
      <c r="MT92" s="115"/>
      <c r="MU92" s="115"/>
      <c r="MV92" s="115"/>
      <c r="MW92" s="115"/>
      <c r="MX92" s="115"/>
      <c r="MY92" s="115"/>
      <c r="MZ92" s="115"/>
      <c r="NA92" s="115"/>
      <c r="NB92" s="115"/>
      <c r="NC92" s="115"/>
      <c r="ND92" s="115"/>
      <c r="NE92" s="115"/>
      <c r="NF92" s="115"/>
      <c r="NG92" s="115"/>
      <c r="NH92" s="115"/>
      <c r="NI92" s="115"/>
      <c r="NJ92" s="115"/>
      <c r="NK92" s="115"/>
      <c r="NL92" s="115"/>
      <c r="NM92" s="115"/>
      <c r="NN92" s="115"/>
      <c r="NO92" s="115"/>
      <c r="NP92" s="115"/>
      <c r="NQ92" s="115"/>
      <c r="NR92" s="115"/>
      <c r="NS92" s="115"/>
      <c r="NT92" s="115"/>
      <c r="NU92" s="115"/>
      <c r="NV92" s="115"/>
      <c r="NW92" s="115"/>
      <c r="NX92" s="115"/>
      <c r="NY92" s="115"/>
      <c r="NZ92" s="115"/>
      <c r="OA92" s="115"/>
      <c r="OB92" s="115"/>
      <c r="OC92" s="115"/>
      <c r="OD92" s="115"/>
      <c r="OE92" s="115"/>
      <c r="OF92" s="115"/>
      <c r="OG92" s="115"/>
      <c r="OH92" s="115"/>
      <c r="OI92" s="115"/>
      <c r="OJ92" s="115"/>
      <c r="OK92" s="115"/>
      <c r="OL92" s="115"/>
      <c r="OM92" s="115"/>
      <c r="ON92" s="115"/>
      <c r="OO92" s="115"/>
      <c r="OP92" s="115"/>
      <c r="OQ92" s="115"/>
      <c r="OR92" s="115"/>
      <c r="OS92" s="115"/>
      <c r="OT92" s="115"/>
      <c r="OU92" s="115"/>
      <c r="OV92" s="115"/>
      <c r="OW92" s="115"/>
      <c r="OX92" s="115"/>
      <c r="OY92" s="115"/>
      <c r="OZ92" s="115"/>
      <c r="PA92" s="115"/>
      <c r="PB92" s="115"/>
      <c r="PC92" s="115"/>
      <c r="PD92" s="115"/>
      <c r="PE92" s="115"/>
      <c r="PF92" s="115"/>
      <c r="PG92" s="115"/>
      <c r="PH92" s="115"/>
      <c r="PI92" s="115"/>
      <c r="PJ92" s="115"/>
      <c r="PK92" s="115"/>
      <c r="PL92" s="115"/>
      <c r="PM92" s="115"/>
      <c r="PN92" s="115"/>
      <c r="PO92" s="115"/>
      <c r="PP92" s="115"/>
      <c r="PQ92" s="115"/>
      <c r="PR92" s="115"/>
      <c r="PS92" s="115"/>
      <c r="PT92" s="115"/>
      <c r="PU92" s="115"/>
      <c r="PV92" s="115"/>
      <c r="PW92" s="115"/>
      <c r="PX92" s="115"/>
      <c r="PY92" s="115"/>
      <c r="PZ92" s="115"/>
      <c r="QA92" s="115"/>
      <c r="QB92" s="115"/>
      <c r="QC92" s="115"/>
      <c r="QD92" s="115"/>
      <c r="QE92" s="115"/>
      <c r="QF92" s="115"/>
      <c r="QG92" s="115"/>
      <c r="QH92" s="115"/>
      <c r="QI92" s="115"/>
      <c r="QJ92" s="115"/>
      <c r="QK92" s="115"/>
      <c r="QL92" s="115"/>
      <c r="QM92" s="115"/>
      <c r="QN92" s="115"/>
      <c r="QO92" s="115"/>
      <c r="QP92" s="115"/>
      <c r="QQ92" s="115"/>
      <c r="QR92" s="115"/>
      <c r="QS92" s="115"/>
      <c r="QT92" s="115"/>
      <c r="QU92" s="115"/>
      <c r="QV92" s="115"/>
      <c r="QW92" s="115"/>
      <c r="QX92" s="115"/>
      <c r="QY92" s="115"/>
      <c r="QZ92" s="115"/>
      <c r="RA92" s="115"/>
      <c r="RB92" s="115"/>
      <c r="RC92" s="115"/>
      <c r="RD92" s="115"/>
      <c r="RE92" s="115"/>
      <c r="RF92" s="115"/>
      <c r="RG92" s="115"/>
      <c r="RH92" s="4"/>
      <c r="RI92" s="72"/>
      <c r="RJ92" s="72"/>
      <c r="RK92" s="71"/>
      <c r="RL92" s="71"/>
    </row>
    <row r="93" spans="1:480" ht="16.5" thickBot="1">
      <c r="A93" s="18" t="s">
        <v>108</v>
      </c>
      <c r="B93" s="69">
        <v>1</v>
      </c>
      <c r="C93" s="255"/>
      <c r="D93" s="256"/>
      <c r="E93" s="257"/>
      <c r="F93" s="247">
        <f>F92+F91+F90+F89</f>
        <v>2.5114285714285716</v>
      </c>
      <c r="G93" s="247"/>
      <c r="H93" s="247"/>
      <c r="I93" s="248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  <c r="ED93" s="120"/>
      <c r="EE93" s="120"/>
      <c r="EF93" s="120"/>
      <c r="EG93" s="120"/>
      <c r="EH93" s="120"/>
      <c r="EI93" s="120"/>
      <c r="EJ93" s="120"/>
      <c r="EK93" s="120"/>
      <c r="EL93" s="120"/>
      <c r="EM93" s="120"/>
      <c r="EN93" s="120"/>
      <c r="EO93" s="120"/>
      <c r="EP93" s="120"/>
      <c r="EQ93" s="120"/>
      <c r="ER93" s="120"/>
      <c r="ES93" s="120"/>
      <c r="ET93" s="120"/>
      <c r="EU93" s="120"/>
      <c r="EV93" s="120"/>
      <c r="EW93" s="120"/>
      <c r="EX93" s="120"/>
      <c r="EY93" s="120"/>
      <c r="EZ93" s="120"/>
      <c r="FA93" s="120"/>
      <c r="FB93" s="120"/>
      <c r="FC93" s="120"/>
      <c r="FD93" s="120"/>
      <c r="FE93" s="120"/>
      <c r="FF93" s="120"/>
      <c r="FG93" s="120"/>
      <c r="FH93" s="120"/>
      <c r="FI93" s="120"/>
      <c r="FJ93" s="120"/>
      <c r="FK93" s="120"/>
      <c r="FL93" s="120"/>
      <c r="FM93" s="120"/>
      <c r="FN93" s="120"/>
      <c r="FO93" s="120"/>
      <c r="FP93" s="120"/>
      <c r="FQ93" s="120"/>
      <c r="FR93" s="120"/>
      <c r="FS93" s="120"/>
      <c r="FT93" s="120"/>
      <c r="FU93" s="120"/>
      <c r="FV93" s="120"/>
      <c r="FW93" s="120"/>
      <c r="FX93" s="120"/>
      <c r="FY93" s="120"/>
      <c r="FZ93" s="120"/>
      <c r="GA93" s="120"/>
      <c r="GB93" s="90">
        <v>1.5</v>
      </c>
      <c r="GC93" s="90">
        <v>2.4900000000000002</v>
      </c>
      <c r="GD93" s="126" t="s">
        <v>91</v>
      </c>
      <c r="GE93" s="120"/>
      <c r="GF93" s="120"/>
      <c r="GG93" s="120"/>
      <c r="GH93" s="120"/>
      <c r="GI93" s="120"/>
      <c r="GJ93" s="120"/>
      <c r="GK93" s="120"/>
      <c r="GL93" s="120"/>
      <c r="GM93" s="120"/>
      <c r="GN93" s="120"/>
      <c r="GO93" s="120"/>
      <c r="GP93" s="120"/>
      <c r="GQ93" s="120"/>
      <c r="GR93" s="120"/>
      <c r="GS93" s="120"/>
      <c r="GT93" s="120"/>
      <c r="GU93" s="120"/>
      <c r="GV93" s="120"/>
      <c r="GW93" s="120"/>
      <c r="GX93" s="120"/>
      <c r="GY93" s="120"/>
      <c r="GZ93" s="120"/>
      <c r="HA93" s="120"/>
      <c r="HB93" s="120"/>
      <c r="HC93" s="120"/>
      <c r="HD93" s="120"/>
      <c r="HE93" s="120"/>
      <c r="HF93" s="120"/>
      <c r="HG93" s="120"/>
      <c r="HH93" s="120"/>
      <c r="HI93" s="120"/>
      <c r="HJ93" s="120"/>
      <c r="HK93" s="120"/>
      <c r="HL93" s="120"/>
      <c r="HM93" s="120"/>
      <c r="HN93" s="120"/>
      <c r="HO93" s="120"/>
      <c r="HP93" s="120"/>
      <c r="HQ93" s="120"/>
      <c r="HR93" s="120"/>
      <c r="HS93" s="120"/>
      <c r="HT93" s="120"/>
      <c r="HU93" s="120"/>
      <c r="HV93" s="120"/>
      <c r="HW93" s="120"/>
      <c r="HX93" s="120"/>
      <c r="HY93" s="120"/>
      <c r="HZ93" s="120"/>
      <c r="IA93" s="120"/>
      <c r="IB93" s="120"/>
      <c r="IC93" s="120"/>
      <c r="ID93" s="120"/>
      <c r="IE93" s="120"/>
      <c r="IF93" s="120"/>
      <c r="IG93" s="120"/>
      <c r="IH93" s="120"/>
      <c r="II93" s="120"/>
      <c r="IJ93" s="120"/>
      <c r="IK93" s="120"/>
      <c r="IL93" s="120"/>
      <c r="IM93" s="120"/>
      <c r="IN93" s="120"/>
      <c r="IO93" s="120"/>
      <c r="IP93" s="120"/>
      <c r="IQ93" s="120"/>
      <c r="IR93" s="120"/>
      <c r="IS93" s="120"/>
      <c r="IT93" s="120"/>
      <c r="IU93" s="120"/>
      <c r="IV93" s="120"/>
      <c r="IW93" s="120"/>
      <c r="IX93" s="120"/>
      <c r="IY93" s="120"/>
      <c r="IZ93" s="120"/>
      <c r="JA93" s="120"/>
      <c r="JB93" s="120"/>
      <c r="JC93" s="120"/>
      <c r="JD93" s="120"/>
      <c r="JE93" s="120"/>
      <c r="JF93" s="120"/>
      <c r="JG93" s="120"/>
      <c r="JH93" s="120"/>
      <c r="JI93" s="120"/>
      <c r="JJ93" s="120"/>
      <c r="JK93" s="120"/>
      <c r="JL93" s="120"/>
      <c r="JM93" s="120"/>
      <c r="JN93" s="120"/>
      <c r="JO93" s="120"/>
      <c r="JP93" s="120"/>
      <c r="JQ93" s="120"/>
      <c r="JR93" s="120"/>
      <c r="JS93" s="120"/>
      <c r="JT93" s="120"/>
      <c r="JU93" s="120"/>
      <c r="JV93" s="120"/>
      <c r="JW93" s="120"/>
      <c r="JX93" s="120"/>
      <c r="JY93" s="120"/>
      <c r="JZ93" s="120"/>
      <c r="KA93" s="120"/>
      <c r="KB93" s="120"/>
      <c r="KC93" s="120"/>
      <c r="KD93" s="120"/>
      <c r="KE93" s="120"/>
      <c r="KF93" s="120"/>
      <c r="KG93" s="120"/>
      <c r="KH93" s="120"/>
      <c r="KI93" s="120"/>
      <c r="KJ93" s="120"/>
      <c r="KK93" s="120"/>
      <c r="KL93" s="120"/>
      <c r="KM93" s="120"/>
      <c r="KN93" s="120"/>
      <c r="KO93" s="120"/>
      <c r="KP93" s="120"/>
      <c r="KQ93" s="120"/>
      <c r="KR93" s="120"/>
      <c r="KS93" s="120"/>
      <c r="KT93" s="120"/>
      <c r="KU93" s="120"/>
      <c r="KV93" s="120"/>
      <c r="KW93" s="120"/>
      <c r="KX93" s="120"/>
      <c r="KY93" s="120"/>
      <c r="KZ93" s="120"/>
      <c r="LA93" s="120"/>
      <c r="LB93" s="120"/>
      <c r="LC93" s="120"/>
      <c r="LD93" s="120"/>
      <c r="LE93" s="120"/>
      <c r="LF93" s="120"/>
      <c r="LG93" s="120"/>
      <c r="LH93" s="120"/>
      <c r="LI93" s="120"/>
      <c r="LJ93" s="120"/>
      <c r="LK93" s="120"/>
      <c r="LL93" s="120"/>
      <c r="LM93" s="120"/>
      <c r="LN93" s="120"/>
      <c r="LO93" s="120"/>
      <c r="LP93" s="120"/>
      <c r="LQ93" s="120"/>
      <c r="LR93" s="120"/>
      <c r="LS93" s="120"/>
      <c r="LT93" s="120"/>
      <c r="LU93" s="120"/>
      <c r="LV93" s="120"/>
      <c r="LW93" s="120"/>
      <c r="LX93" s="120"/>
      <c r="LY93" s="120"/>
      <c r="LZ93" s="120"/>
      <c r="MA93" s="120"/>
      <c r="MB93" s="120"/>
      <c r="MC93" s="120"/>
      <c r="MD93" s="120"/>
      <c r="ME93" s="120"/>
      <c r="MF93" s="120"/>
      <c r="MG93" s="120"/>
      <c r="MH93" s="120"/>
      <c r="MI93" s="120"/>
      <c r="MJ93" s="120"/>
      <c r="MK93" s="120"/>
      <c r="ML93" s="120"/>
      <c r="MM93" s="120"/>
      <c r="MN93" s="120"/>
      <c r="MO93" s="120"/>
      <c r="MP93" s="120"/>
      <c r="MQ93" s="120"/>
      <c r="MR93" s="120"/>
      <c r="MS93" s="120"/>
      <c r="MT93" s="120"/>
      <c r="MU93" s="120"/>
      <c r="MV93" s="120"/>
      <c r="MW93" s="120"/>
      <c r="MX93" s="120"/>
      <c r="MY93" s="120"/>
      <c r="MZ93" s="120"/>
      <c r="NA93" s="120"/>
      <c r="NB93" s="120"/>
      <c r="NC93" s="120"/>
      <c r="ND93" s="120"/>
      <c r="NE93" s="120"/>
      <c r="NF93" s="120"/>
      <c r="NG93" s="120"/>
      <c r="NH93" s="120"/>
      <c r="NI93" s="120"/>
      <c r="NJ93" s="120"/>
      <c r="NK93" s="120"/>
      <c r="NL93" s="120"/>
      <c r="NM93" s="120"/>
      <c r="NN93" s="120"/>
      <c r="NO93" s="120"/>
      <c r="NP93" s="120"/>
      <c r="NQ93" s="120"/>
      <c r="NR93" s="120"/>
      <c r="NS93" s="120"/>
      <c r="NT93" s="120"/>
      <c r="NU93" s="120"/>
      <c r="NV93" s="120"/>
      <c r="NW93" s="120"/>
      <c r="NX93" s="120"/>
      <c r="NY93" s="120"/>
      <c r="NZ93" s="120"/>
      <c r="OA93" s="120"/>
      <c r="OB93" s="120"/>
      <c r="OC93" s="120"/>
      <c r="OD93" s="120"/>
      <c r="OE93" s="120"/>
      <c r="OF93" s="120"/>
      <c r="OG93" s="120"/>
      <c r="OH93" s="120"/>
      <c r="OI93" s="120"/>
      <c r="OJ93" s="120"/>
      <c r="OK93" s="120"/>
      <c r="OL93" s="120"/>
      <c r="OM93" s="120"/>
      <c r="ON93" s="120"/>
      <c r="OO93" s="120"/>
      <c r="OP93" s="120"/>
      <c r="OQ93" s="120"/>
      <c r="OR93" s="120"/>
      <c r="OS93" s="120"/>
      <c r="OT93" s="120"/>
      <c r="OU93" s="120"/>
      <c r="OV93" s="120"/>
      <c r="OW93" s="120"/>
      <c r="OX93" s="120"/>
      <c r="OY93" s="120"/>
      <c r="OZ93" s="120"/>
      <c r="PA93" s="120"/>
      <c r="PB93" s="120"/>
      <c r="PC93" s="120"/>
      <c r="PD93" s="120"/>
      <c r="PE93" s="120"/>
      <c r="PF93" s="120"/>
      <c r="PG93" s="120"/>
      <c r="PH93" s="120"/>
      <c r="PI93" s="120"/>
      <c r="PJ93" s="120"/>
      <c r="PK93" s="120"/>
      <c r="PL93" s="120"/>
      <c r="PM93" s="120"/>
      <c r="PN93" s="120"/>
      <c r="PO93" s="120"/>
      <c r="PP93" s="120"/>
      <c r="PQ93" s="120"/>
      <c r="PR93" s="120"/>
      <c r="PS93" s="120"/>
      <c r="PT93" s="120"/>
      <c r="PU93" s="120"/>
      <c r="PV93" s="120"/>
      <c r="PW93" s="120"/>
      <c r="PX93" s="120"/>
      <c r="PY93" s="120"/>
      <c r="PZ93" s="120"/>
      <c r="QA93" s="120"/>
      <c r="QB93" s="120"/>
      <c r="QC93" s="120"/>
      <c r="QD93" s="120"/>
      <c r="QE93" s="120"/>
      <c r="QF93" s="120"/>
      <c r="QG93" s="120"/>
      <c r="QH93" s="120"/>
      <c r="QI93" s="120"/>
      <c r="QJ93" s="120"/>
      <c r="QK93" s="120"/>
      <c r="QL93" s="120"/>
      <c r="QM93" s="120"/>
      <c r="QN93" s="120"/>
      <c r="QO93" s="120"/>
      <c r="QP93" s="120"/>
      <c r="QQ93" s="120"/>
      <c r="QR93" s="120"/>
      <c r="QS93" s="120"/>
      <c r="QT93" s="120"/>
      <c r="QU93" s="120"/>
      <c r="QV93" s="120"/>
      <c r="QW93" s="120"/>
      <c r="QX93" s="120"/>
      <c r="QY93" s="120"/>
      <c r="QZ93" s="120"/>
      <c r="RA93" s="120"/>
      <c r="RB93" s="120"/>
      <c r="RC93" s="120"/>
      <c r="RD93" s="120"/>
      <c r="RE93" s="120"/>
      <c r="RF93" s="120"/>
      <c r="RG93" s="120"/>
      <c r="RH93" s="4"/>
      <c r="RI93" s="4"/>
      <c r="RJ93" s="4"/>
      <c r="RK93" s="70"/>
      <c r="RL93" s="71"/>
    </row>
    <row r="94" spans="1:480" ht="16.5" thickBot="1">
      <c r="A94" s="19"/>
      <c r="B94" s="4"/>
      <c r="C94" s="4"/>
      <c r="D94" s="144"/>
      <c r="E94" s="230" t="str">
        <f>VLOOKUP(F93,$GB$92:$GD$94,3)</f>
        <v>Best</v>
      </c>
      <c r="F94" s="4"/>
      <c r="G94" s="4"/>
      <c r="H94" s="4"/>
      <c r="I94" s="4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  <c r="DX94" s="121"/>
      <c r="DY94" s="121"/>
      <c r="DZ94" s="121"/>
      <c r="EA94" s="121"/>
      <c r="EB94" s="121"/>
      <c r="EC94" s="121"/>
      <c r="ED94" s="121"/>
      <c r="EE94" s="121"/>
      <c r="EF94" s="121"/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1"/>
      <c r="ES94" s="121"/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1"/>
      <c r="FF94" s="121"/>
      <c r="FG94" s="121"/>
      <c r="FH94" s="121"/>
      <c r="FI94" s="121"/>
      <c r="FJ94" s="121"/>
      <c r="FK94" s="121"/>
      <c r="FL94" s="121"/>
      <c r="FM94" s="121"/>
      <c r="FN94" s="121"/>
      <c r="FO94" s="121"/>
      <c r="FP94" s="121"/>
      <c r="FQ94" s="121"/>
      <c r="FR94" s="121"/>
      <c r="FS94" s="121"/>
      <c r="FT94" s="121"/>
      <c r="FU94" s="121"/>
      <c r="FV94" s="121"/>
      <c r="FW94" s="121"/>
      <c r="FX94" s="121"/>
      <c r="FY94" s="121"/>
      <c r="FZ94" s="121"/>
      <c r="GA94" s="121"/>
      <c r="GB94" s="90">
        <v>2.5</v>
      </c>
      <c r="GC94" s="90">
        <v>3</v>
      </c>
      <c r="GD94" s="126" t="s">
        <v>92</v>
      </c>
      <c r="GE94" s="121"/>
      <c r="GF94" s="121"/>
      <c r="GG94" s="121"/>
      <c r="GH94" s="121"/>
      <c r="GI94" s="121"/>
      <c r="GJ94" s="121"/>
      <c r="GK94" s="121"/>
      <c r="GL94" s="121"/>
      <c r="GM94" s="121"/>
      <c r="GN94" s="121"/>
      <c r="GO94" s="121"/>
      <c r="GP94" s="121"/>
      <c r="GQ94" s="121"/>
      <c r="GR94" s="121"/>
      <c r="GS94" s="121"/>
      <c r="GT94" s="121"/>
      <c r="GU94" s="121"/>
      <c r="GV94" s="121"/>
      <c r="GW94" s="121"/>
      <c r="GX94" s="121"/>
      <c r="GY94" s="121"/>
      <c r="GZ94" s="121"/>
      <c r="HA94" s="121"/>
      <c r="HB94" s="121"/>
      <c r="HC94" s="121"/>
      <c r="HD94" s="121"/>
      <c r="HE94" s="121"/>
      <c r="HF94" s="121"/>
      <c r="HG94" s="121"/>
      <c r="HH94" s="121"/>
      <c r="HI94" s="121"/>
      <c r="HJ94" s="121"/>
      <c r="HK94" s="121"/>
      <c r="HL94" s="121"/>
      <c r="HM94" s="121"/>
      <c r="HN94" s="121"/>
      <c r="HO94" s="121"/>
      <c r="HP94" s="121"/>
      <c r="HQ94" s="121"/>
      <c r="HR94" s="121"/>
      <c r="HS94" s="121"/>
      <c r="HT94" s="121"/>
      <c r="HU94" s="121"/>
      <c r="HV94" s="121"/>
      <c r="HW94" s="121"/>
      <c r="HX94" s="121"/>
      <c r="HY94" s="121"/>
      <c r="HZ94" s="121"/>
      <c r="IA94" s="121"/>
      <c r="IB94" s="121"/>
      <c r="IC94" s="121"/>
      <c r="ID94" s="121"/>
      <c r="IE94" s="121"/>
      <c r="IF94" s="121"/>
      <c r="IG94" s="121"/>
      <c r="IH94" s="121"/>
      <c r="II94" s="121"/>
      <c r="IJ94" s="121"/>
      <c r="IK94" s="121"/>
      <c r="IL94" s="121"/>
      <c r="IM94" s="121"/>
      <c r="IN94" s="121"/>
      <c r="IO94" s="121"/>
      <c r="IP94" s="121"/>
      <c r="IQ94" s="121"/>
      <c r="IR94" s="121"/>
      <c r="IS94" s="121"/>
      <c r="IT94" s="121"/>
      <c r="IU94" s="121"/>
      <c r="IV94" s="121"/>
      <c r="IW94" s="121"/>
      <c r="IX94" s="121"/>
      <c r="IY94" s="121"/>
      <c r="IZ94" s="121"/>
      <c r="JA94" s="121"/>
      <c r="JB94" s="121"/>
      <c r="JC94" s="121"/>
      <c r="JD94" s="121"/>
      <c r="JE94" s="121"/>
      <c r="JF94" s="121"/>
      <c r="JG94" s="121"/>
      <c r="JH94" s="121"/>
      <c r="JI94" s="121"/>
      <c r="JJ94" s="121"/>
      <c r="JK94" s="121"/>
      <c r="JL94" s="121"/>
      <c r="JM94" s="121"/>
      <c r="JN94" s="121"/>
      <c r="JO94" s="121"/>
      <c r="JP94" s="121"/>
      <c r="JQ94" s="121"/>
      <c r="JR94" s="121"/>
      <c r="JS94" s="121"/>
      <c r="JT94" s="121"/>
      <c r="JU94" s="121"/>
      <c r="JV94" s="121"/>
      <c r="JW94" s="121"/>
      <c r="JX94" s="121"/>
      <c r="JY94" s="121"/>
      <c r="JZ94" s="121"/>
      <c r="KA94" s="121"/>
      <c r="KB94" s="121"/>
      <c r="KC94" s="121"/>
      <c r="KD94" s="121"/>
      <c r="KE94" s="121"/>
      <c r="KF94" s="121"/>
      <c r="KG94" s="121"/>
      <c r="KH94" s="121"/>
      <c r="KI94" s="121"/>
      <c r="KJ94" s="121"/>
      <c r="KK94" s="121"/>
      <c r="KL94" s="121"/>
      <c r="KM94" s="121"/>
      <c r="KN94" s="121"/>
      <c r="KO94" s="121"/>
      <c r="KP94" s="121"/>
      <c r="KQ94" s="121"/>
      <c r="KR94" s="121"/>
      <c r="KS94" s="121"/>
      <c r="KT94" s="121"/>
      <c r="KU94" s="121"/>
      <c r="KV94" s="121"/>
      <c r="KW94" s="121"/>
      <c r="KX94" s="121"/>
      <c r="KY94" s="121"/>
      <c r="KZ94" s="121"/>
      <c r="LA94" s="121"/>
      <c r="LB94" s="121"/>
      <c r="LC94" s="121"/>
      <c r="LD94" s="121"/>
      <c r="LE94" s="121"/>
      <c r="LF94" s="121"/>
      <c r="LG94" s="121"/>
      <c r="LH94" s="121"/>
      <c r="LI94" s="121"/>
      <c r="LJ94" s="121"/>
      <c r="LK94" s="121"/>
      <c r="LL94" s="121"/>
      <c r="LM94" s="121"/>
      <c r="LN94" s="121"/>
      <c r="LO94" s="121"/>
      <c r="LP94" s="121"/>
      <c r="LQ94" s="121"/>
      <c r="LR94" s="121"/>
      <c r="LS94" s="121"/>
      <c r="LT94" s="121"/>
      <c r="LU94" s="121"/>
      <c r="LV94" s="121"/>
      <c r="LW94" s="121"/>
      <c r="LX94" s="121"/>
      <c r="LY94" s="121"/>
      <c r="LZ94" s="121"/>
      <c r="MA94" s="121"/>
      <c r="MB94" s="121"/>
      <c r="MC94" s="121"/>
      <c r="MD94" s="121"/>
      <c r="ME94" s="121"/>
      <c r="MF94" s="121"/>
      <c r="MG94" s="121"/>
      <c r="MH94" s="121"/>
      <c r="MI94" s="121"/>
      <c r="MJ94" s="121"/>
      <c r="MK94" s="121"/>
      <c r="ML94" s="121"/>
      <c r="MM94" s="121"/>
      <c r="MN94" s="121"/>
      <c r="MO94" s="121"/>
      <c r="MP94" s="121"/>
      <c r="MQ94" s="121"/>
      <c r="MR94" s="121"/>
      <c r="MS94" s="121"/>
      <c r="MT94" s="121"/>
      <c r="MU94" s="121"/>
      <c r="MV94" s="121"/>
      <c r="MW94" s="121"/>
      <c r="MX94" s="121"/>
      <c r="MY94" s="121"/>
      <c r="MZ94" s="121"/>
      <c r="NA94" s="121"/>
      <c r="NB94" s="121"/>
      <c r="NC94" s="121"/>
      <c r="ND94" s="121"/>
      <c r="NE94" s="121"/>
      <c r="NF94" s="121"/>
      <c r="NG94" s="121"/>
      <c r="NH94" s="121"/>
      <c r="NI94" s="121"/>
      <c r="NJ94" s="121"/>
      <c r="NK94" s="121"/>
      <c r="NL94" s="121"/>
      <c r="NM94" s="121"/>
      <c r="NN94" s="121"/>
      <c r="NO94" s="121"/>
      <c r="NP94" s="121"/>
      <c r="NQ94" s="121"/>
      <c r="NR94" s="121"/>
      <c r="NS94" s="121"/>
      <c r="NT94" s="121"/>
      <c r="NU94" s="121"/>
      <c r="NV94" s="121"/>
      <c r="NW94" s="121"/>
      <c r="NX94" s="121"/>
      <c r="NY94" s="121"/>
      <c r="NZ94" s="121"/>
      <c r="OA94" s="121"/>
      <c r="OB94" s="121"/>
      <c r="OC94" s="121"/>
      <c r="OD94" s="121"/>
      <c r="OE94" s="121"/>
      <c r="OF94" s="121"/>
      <c r="OG94" s="121"/>
      <c r="OH94" s="121"/>
      <c r="OI94" s="121"/>
      <c r="OJ94" s="121"/>
      <c r="OK94" s="121"/>
      <c r="OL94" s="121"/>
      <c r="OM94" s="121"/>
      <c r="ON94" s="121"/>
      <c r="OO94" s="121"/>
      <c r="OP94" s="121"/>
      <c r="OQ94" s="121"/>
      <c r="OR94" s="121"/>
      <c r="OS94" s="121"/>
      <c r="OT94" s="121"/>
      <c r="OU94" s="121"/>
      <c r="OV94" s="121"/>
      <c r="OW94" s="121"/>
      <c r="OX94" s="121"/>
      <c r="OY94" s="121"/>
      <c r="OZ94" s="121"/>
      <c r="PA94" s="121"/>
      <c r="PB94" s="121"/>
      <c r="PC94" s="121"/>
      <c r="PD94" s="121"/>
      <c r="PE94" s="121"/>
      <c r="PF94" s="121"/>
      <c r="PG94" s="121"/>
      <c r="PH94" s="121"/>
      <c r="PI94" s="121"/>
      <c r="PJ94" s="121"/>
      <c r="PK94" s="121"/>
      <c r="PL94" s="121"/>
      <c r="PM94" s="121"/>
      <c r="PN94" s="121"/>
      <c r="PO94" s="121"/>
      <c r="PP94" s="121"/>
      <c r="PQ94" s="121"/>
      <c r="PR94" s="121"/>
      <c r="PS94" s="121"/>
      <c r="PT94" s="121"/>
      <c r="PU94" s="121"/>
      <c r="PV94" s="121"/>
      <c r="PW94" s="121"/>
      <c r="PX94" s="121"/>
      <c r="PY94" s="121"/>
      <c r="PZ94" s="121"/>
      <c r="QA94" s="121"/>
      <c r="QB94" s="121"/>
      <c r="QC94" s="121"/>
      <c r="QD94" s="121"/>
      <c r="QE94" s="121"/>
      <c r="QF94" s="121"/>
      <c r="QG94" s="121"/>
      <c r="QH94" s="121"/>
      <c r="QI94" s="121"/>
      <c r="QJ94" s="121"/>
      <c r="QK94" s="121"/>
      <c r="QL94" s="121"/>
      <c r="QM94" s="121"/>
      <c r="QN94" s="121"/>
      <c r="QO94" s="121"/>
      <c r="QP94" s="121"/>
      <c r="QQ94" s="121"/>
      <c r="QR94" s="121"/>
      <c r="QS94" s="121"/>
      <c r="QT94" s="121"/>
      <c r="QU94" s="121"/>
      <c r="QV94" s="121"/>
      <c r="QW94" s="121"/>
      <c r="QX94" s="121"/>
      <c r="QY94" s="121"/>
      <c r="QZ94" s="121"/>
      <c r="RA94" s="121"/>
      <c r="RB94" s="121"/>
      <c r="RC94" s="121"/>
      <c r="RD94" s="121"/>
      <c r="RE94" s="121"/>
      <c r="RF94" s="121"/>
      <c r="RG94" s="121"/>
      <c r="RH94" s="4"/>
      <c r="RI94" s="4"/>
      <c r="RJ94" s="4"/>
      <c r="RK94" s="4"/>
      <c r="RL94" s="4"/>
    </row>
    <row r="95" spans="1:480">
      <c r="A95" s="20" t="s">
        <v>89</v>
      </c>
      <c r="B95" s="4"/>
      <c r="C95" s="11"/>
      <c r="D95" s="4"/>
      <c r="E95" s="4"/>
      <c r="F95" s="4"/>
      <c r="G95" s="4"/>
      <c r="H95" s="4"/>
      <c r="I95" s="4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1"/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121"/>
      <c r="FI95" s="121"/>
      <c r="FJ95" s="121"/>
      <c r="FK95" s="121"/>
      <c r="FL95" s="121"/>
      <c r="FM95" s="121"/>
      <c r="FN95" s="121"/>
      <c r="FO95" s="121"/>
      <c r="FP95" s="121"/>
      <c r="FQ95" s="121"/>
      <c r="FR95" s="121"/>
      <c r="FS95" s="121"/>
      <c r="FT95" s="121"/>
      <c r="FU95" s="121"/>
      <c r="FV95" s="121"/>
      <c r="FW95" s="121"/>
      <c r="FX95" s="121"/>
      <c r="FY95" s="121"/>
      <c r="FZ95" s="121"/>
      <c r="GA95" s="121"/>
      <c r="GB95" s="121"/>
      <c r="GC95" s="121"/>
      <c r="GD95" s="121"/>
      <c r="GE95" s="121"/>
      <c r="GF95" s="121"/>
      <c r="GG95" s="121"/>
      <c r="RH95" s="4"/>
      <c r="RI95" s="4"/>
      <c r="RJ95" s="4"/>
      <c r="RK95" s="4"/>
      <c r="RL95" s="4"/>
    </row>
    <row r="96" spans="1:480" hidden="1">
      <c r="A96" s="4"/>
      <c r="B96" s="4"/>
      <c r="C96" s="4"/>
      <c r="D96" s="11"/>
      <c r="E96" s="4"/>
      <c r="F96" s="4"/>
      <c r="G96" s="4"/>
      <c r="H96" s="4"/>
      <c r="I96" s="4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  <c r="DK96" s="121"/>
      <c r="DL96" s="121"/>
      <c r="DM96" s="121"/>
      <c r="DN96" s="121"/>
      <c r="DO96" s="121"/>
      <c r="DP96" s="121"/>
      <c r="DQ96" s="121"/>
      <c r="DR96" s="121"/>
      <c r="DS96" s="121"/>
      <c r="DT96" s="121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1"/>
      <c r="EF96" s="121"/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121"/>
      <c r="FI96" s="121"/>
      <c r="FJ96" s="121"/>
      <c r="FK96" s="121"/>
      <c r="FL96" s="121"/>
      <c r="FM96" s="121"/>
      <c r="FN96" s="121"/>
      <c r="FO96" s="121"/>
      <c r="FP96" s="121"/>
      <c r="FQ96" s="121"/>
      <c r="FR96" s="121"/>
      <c r="FS96" s="121"/>
      <c r="FT96" s="121"/>
      <c r="FU96" s="121"/>
      <c r="FV96" s="121"/>
      <c r="FW96" s="121"/>
      <c r="FX96" s="121"/>
      <c r="FY96" s="121"/>
      <c r="FZ96" s="121"/>
      <c r="GA96" s="121"/>
      <c r="GB96" s="121"/>
      <c r="GC96" s="121"/>
      <c r="GD96" s="121"/>
      <c r="GE96" s="121"/>
      <c r="GF96" s="121"/>
      <c r="GG96" s="121"/>
      <c r="RH96" s="11"/>
      <c r="RI96" s="4"/>
      <c r="RJ96" s="4"/>
      <c r="RK96" s="4"/>
      <c r="RL96" s="4"/>
    </row>
    <row r="97" spans="1:480" hidden="1">
      <c r="A97" s="4"/>
      <c r="B97" s="4"/>
      <c r="C97" s="4"/>
      <c r="D97" s="11"/>
      <c r="E97" s="4"/>
      <c r="F97" s="4"/>
      <c r="G97" s="4"/>
      <c r="H97" s="4"/>
      <c r="I97" s="4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121"/>
      <c r="FI97" s="121"/>
      <c r="FJ97" s="121"/>
      <c r="FK97" s="121"/>
      <c r="FL97" s="121"/>
      <c r="FM97" s="121"/>
      <c r="FN97" s="121"/>
      <c r="FO97" s="121"/>
      <c r="FP97" s="121"/>
      <c r="FQ97" s="121"/>
      <c r="FR97" s="121"/>
      <c r="FS97" s="121"/>
      <c r="FT97" s="121"/>
      <c r="FU97" s="121"/>
      <c r="FV97" s="121"/>
      <c r="FW97" s="121"/>
      <c r="FX97" s="121"/>
      <c r="FY97" s="121"/>
      <c r="FZ97" s="121"/>
      <c r="GA97" s="121"/>
      <c r="GB97" s="121"/>
      <c r="GC97" s="121"/>
      <c r="GD97" s="121"/>
      <c r="GE97" s="121"/>
      <c r="GF97" s="121"/>
      <c r="GG97" s="121"/>
      <c r="RH97" s="11"/>
      <c r="RI97" s="4"/>
      <c r="RJ97" s="4"/>
      <c r="RK97" s="4"/>
      <c r="RL97" s="4"/>
    </row>
    <row r="98" spans="1:480">
      <c r="A98" s="21"/>
      <c r="B98" s="4"/>
      <c r="C98" s="4"/>
      <c r="D98" s="4"/>
      <c r="E98" s="4"/>
      <c r="F98" s="4"/>
      <c r="G98" s="4"/>
      <c r="H98" s="4"/>
      <c r="I98" s="4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/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1"/>
      <c r="ER98" s="121"/>
      <c r="ES98" s="121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1"/>
      <c r="FF98" s="121"/>
      <c r="FG98" s="121"/>
      <c r="FH98" s="121"/>
      <c r="FI98" s="121"/>
      <c r="FJ98" s="121"/>
      <c r="FK98" s="121"/>
      <c r="FL98" s="121"/>
      <c r="FM98" s="121"/>
      <c r="FN98" s="121"/>
      <c r="FO98" s="121"/>
      <c r="FP98" s="121"/>
      <c r="FQ98" s="121"/>
      <c r="FR98" s="121"/>
      <c r="FS98" s="121"/>
      <c r="FT98" s="121"/>
      <c r="FU98" s="121"/>
      <c r="FV98" s="121"/>
      <c r="FW98" s="121"/>
      <c r="FX98" s="121"/>
      <c r="FY98" s="121"/>
      <c r="FZ98" s="121"/>
      <c r="GA98" s="121"/>
      <c r="GB98" s="121"/>
      <c r="GC98" s="121"/>
      <c r="GD98" s="121"/>
      <c r="GE98" s="121"/>
      <c r="GF98" s="121"/>
      <c r="GG98" s="121"/>
      <c r="RH98" s="4"/>
      <c r="RI98" s="4"/>
      <c r="RJ98" s="4"/>
      <c r="RK98" s="4"/>
      <c r="RL98" s="4"/>
    </row>
    <row r="99" spans="1:480" ht="15.75" thickBot="1">
      <c r="A99" s="20" t="s">
        <v>93</v>
      </c>
      <c r="B99" s="4"/>
      <c r="C99" s="4"/>
      <c r="D99" s="4"/>
      <c r="E99" s="4"/>
      <c r="F99" s="4"/>
      <c r="G99" s="4"/>
      <c r="H99" s="4"/>
      <c r="I99" s="4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  <c r="DK99" s="121"/>
      <c r="DL99" s="121"/>
      <c r="DM99" s="121"/>
      <c r="DN99" s="121"/>
      <c r="DO99" s="121"/>
      <c r="DP99" s="121"/>
      <c r="DQ99" s="121"/>
      <c r="DR99" s="121"/>
      <c r="DS99" s="121"/>
      <c r="DT99" s="121"/>
      <c r="DU99" s="121"/>
      <c r="DV99" s="121"/>
      <c r="DW99" s="121"/>
      <c r="DX99" s="121"/>
      <c r="DY99" s="121"/>
      <c r="DZ99" s="121"/>
      <c r="EA99" s="121"/>
      <c r="EB99" s="121"/>
      <c r="EC99" s="121"/>
      <c r="ED99" s="121"/>
      <c r="EE99" s="121"/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21"/>
      <c r="EU99" s="121"/>
      <c r="EV99" s="121"/>
      <c r="EW99" s="121"/>
      <c r="EX99" s="121"/>
      <c r="EY99" s="121"/>
      <c r="EZ99" s="121"/>
      <c r="FA99" s="121"/>
      <c r="FB99" s="121"/>
      <c r="FC99" s="121"/>
      <c r="FD99" s="121"/>
      <c r="FE99" s="121"/>
      <c r="FF99" s="121"/>
      <c r="FG99" s="121"/>
      <c r="FH99" s="121"/>
      <c r="FI99" s="121"/>
      <c r="FJ99" s="121"/>
      <c r="FK99" s="121"/>
      <c r="FL99" s="121"/>
      <c r="FM99" s="121"/>
      <c r="FN99" s="121"/>
      <c r="FO99" s="121"/>
      <c r="FP99" s="121"/>
      <c r="FQ99" s="121"/>
      <c r="FR99" s="121"/>
      <c r="FS99" s="121"/>
      <c r="FT99" s="121"/>
      <c r="FU99" s="121"/>
      <c r="FV99" s="121"/>
      <c r="FW99" s="121"/>
      <c r="FX99" s="121"/>
      <c r="FY99" s="121"/>
      <c r="FZ99" s="121"/>
      <c r="GA99" s="121"/>
      <c r="GB99" s="121"/>
      <c r="GC99" s="121"/>
      <c r="GD99" s="121"/>
      <c r="GE99" s="121"/>
      <c r="GF99" s="121"/>
      <c r="GG99" s="121"/>
      <c r="RH99" s="2"/>
      <c r="RI99" s="2"/>
      <c r="RJ99" s="2"/>
      <c r="RK99" s="2"/>
      <c r="RL99" s="2"/>
    </row>
    <row r="100" spans="1:480" ht="25.5" customHeight="1" thickBot="1">
      <c r="A100" s="22" t="s">
        <v>94</v>
      </c>
      <c r="B100" s="23" t="s">
        <v>95</v>
      </c>
      <c r="C100" s="41"/>
      <c r="D100" s="4"/>
      <c r="E100" s="4"/>
      <c r="F100" s="4"/>
      <c r="G100" s="4"/>
      <c r="H100" s="4"/>
      <c r="I100" s="4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1"/>
      <c r="EF100" s="121"/>
      <c r="EG100" s="121"/>
      <c r="EH100" s="121"/>
      <c r="EI100" s="121"/>
      <c r="EJ100" s="121"/>
      <c r="EK100" s="121"/>
      <c r="EL100" s="121"/>
      <c r="EM100" s="121"/>
      <c r="EN100" s="121"/>
      <c r="EO100" s="121"/>
      <c r="EP100" s="121"/>
      <c r="EQ100" s="121"/>
      <c r="ER100" s="121"/>
      <c r="ES100" s="121"/>
      <c r="ET100" s="121"/>
      <c r="EU100" s="121"/>
      <c r="EV100" s="121"/>
      <c r="EW100" s="121"/>
      <c r="EX100" s="121"/>
      <c r="EY100" s="121"/>
      <c r="EZ100" s="121"/>
      <c r="FA100" s="121"/>
      <c r="FB100" s="121"/>
      <c r="FC100" s="121"/>
      <c r="FD100" s="121"/>
      <c r="FE100" s="121"/>
      <c r="FF100" s="121"/>
      <c r="FG100" s="121"/>
      <c r="FH100" s="121"/>
      <c r="FI100" s="121"/>
      <c r="FJ100" s="121"/>
      <c r="FK100" s="121"/>
      <c r="FL100" s="121"/>
      <c r="FM100" s="121"/>
      <c r="FN100" s="121"/>
      <c r="FO100" s="121"/>
      <c r="FP100" s="121"/>
      <c r="FQ100" s="121"/>
      <c r="FR100" s="121"/>
      <c r="FS100" s="121"/>
      <c r="FT100" s="121"/>
      <c r="FU100" s="121"/>
      <c r="FV100" s="121"/>
      <c r="FW100" s="121"/>
      <c r="FX100" s="121"/>
      <c r="FY100" s="121"/>
      <c r="FZ100" s="121"/>
      <c r="GA100" s="121"/>
      <c r="GB100" s="121"/>
      <c r="GC100" s="121"/>
      <c r="GD100" s="121"/>
      <c r="GE100" s="121"/>
      <c r="GF100" s="121"/>
      <c r="GG100" s="121"/>
      <c r="RH100" s="2"/>
      <c r="RI100" s="2"/>
      <c r="RJ100" s="2"/>
      <c r="RK100" s="2"/>
      <c r="RL100" s="2"/>
    </row>
    <row r="101" spans="1:480" ht="15.75" thickBot="1">
      <c r="A101" s="24" t="s">
        <v>96</v>
      </c>
      <c r="B101" s="25" t="s">
        <v>90</v>
      </c>
      <c r="C101" s="42"/>
      <c r="D101" s="4"/>
      <c r="E101" s="4"/>
      <c r="F101" s="4"/>
      <c r="G101" s="4"/>
      <c r="H101" s="4"/>
      <c r="I101" s="4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 s="121"/>
      <c r="DT101" s="121"/>
      <c r="DU101" s="121"/>
      <c r="DV101" s="121"/>
      <c r="DW101" s="121"/>
      <c r="DX101" s="121"/>
      <c r="DY101" s="121"/>
      <c r="DZ101" s="121"/>
      <c r="EA101" s="121"/>
      <c r="EB101" s="121"/>
      <c r="EC101" s="121"/>
      <c r="ED101" s="121"/>
      <c r="EE101" s="121"/>
      <c r="EF101" s="121"/>
      <c r="EG101" s="121"/>
      <c r="EH101" s="121"/>
      <c r="EI101" s="121"/>
      <c r="EJ101" s="121"/>
      <c r="EK101" s="121"/>
      <c r="EL101" s="121"/>
      <c r="EM101" s="121"/>
      <c r="EN101" s="121"/>
      <c r="EO101" s="121"/>
      <c r="EP101" s="121"/>
      <c r="EQ101" s="121"/>
      <c r="ER101" s="121"/>
      <c r="ES101" s="121"/>
      <c r="ET101" s="121"/>
      <c r="EU101" s="121"/>
      <c r="EV101" s="121"/>
      <c r="EW101" s="121"/>
      <c r="EX101" s="121"/>
      <c r="EY101" s="121"/>
      <c r="EZ101" s="121"/>
      <c r="FA101" s="121"/>
      <c r="FB101" s="121"/>
      <c r="FC101" s="121"/>
      <c r="FD101" s="121"/>
      <c r="FE101" s="121"/>
      <c r="FF101" s="121"/>
      <c r="FG101" s="121"/>
      <c r="FH101" s="121"/>
      <c r="FI101" s="121"/>
      <c r="FJ101" s="121"/>
      <c r="FK101" s="121"/>
      <c r="FL101" s="121"/>
      <c r="FM101" s="121"/>
      <c r="FN101" s="121"/>
      <c r="FO101" s="121"/>
      <c r="FP101" s="121"/>
      <c r="FQ101" s="121"/>
      <c r="FR101" s="121"/>
      <c r="FS101" s="121"/>
      <c r="FT101" s="121"/>
      <c r="FU101" s="121"/>
      <c r="FV101" s="121"/>
      <c r="FW101" s="121"/>
      <c r="FX101" s="121"/>
      <c r="FY101" s="121"/>
      <c r="FZ101" s="121"/>
      <c r="GA101" s="121"/>
      <c r="GB101" s="121"/>
      <c r="GC101" s="121"/>
      <c r="GD101" s="121"/>
      <c r="GE101" s="121"/>
      <c r="GF101" s="121"/>
      <c r="GG101" s="121"/>
      <c r="RH101" s="2"/>
      <c r="RI101" s="2"/>
      <c r="RJ101" s="2"/>
      <c r="RK101" s="2"/>
      <c r="RL101" s="2"/>
    </row>
    <row r="102" spans="1:480" ht="15.75" thickBot="1">
      <c r="A102" s="24" t="s">
        <v>97</v>
      </c>
      <c r="B102" s="25" t="s">
        <v>91</v>
      </c>
      <c r="C102" s="42"/>
      <c r="D102" s="4"/>
      <c r="E102" s="4"/>
      <c r="F102" s="4"/>
      <c r="G102" s="4"/>
      <c r="H102" s="4"/>
      <c r="I102" s="4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1"/>
      <c r="EF102" s="121"/>
      <c r="EG102" s="121"/>
      <c r="EH102" s="121"/>
      <c r="EI102" s="121"/>
      <c r="EJ102" s="121"/>
      <c r="EK102" s="121"/>
      <c r="EL102" s="121"/>
      <c r="EM102" s="121"/>
      <c r="EN102" s="121"/>
      <c r="EO102" s="121"/>
      <c r="EP102" s="121"/>
      <c r="EQ102" s="121"/>
      <c r="ER102" s="121"/>
      <c r="ES102" s="121"/>
      <c r="ET102" s="121"/>
      <c r="EU102" s="121"/>
      <c r="EV102" s="121"/>
      <c r="EW102" s="121"/>
      <c r="EX102" s="121"/>
      <c r="EY102" s="121"/>
      <c r="EZ102" s="121"/>
      <c r="FA102" s="121"/>
      <c r="FB102" s="121"/>
      <c r="FC102" s="121"/>
      <c r="FD102" s="121"/>
      <c r="FE102" s="121"/>
      <c r="FF102" s="121"/>
      <c r="FG102" s="121"/>
      <c r="FH102" s="121"/>
      <c r="FI102" s="121"/>
      <c r="FJ102" s="121"/>
      <c r="FK102" s="121"/>
      <c r="FL102" s="121"/>
      <c r="FM102" s="121"/>
      <c r="FN102" s="121"/>
      <c r="FO102" s="121"/>
      <c r="FP102" s="121"/>
      <c r="FQ102" s="121"/>
      <c r="FR102" s="121"/>
      <c r="FS102" s="121"/>
      <c r="FT102" s="121"/>
      <c r="FU102" s="121"/>
      <c r="FV102" s="121"/>
      <c r="FW102" s="121"/>
      <c r="FX102" s="121"/>
      <c r="FY102" s="121"/>
      <c r="FZ102" s="121"/>
      <c r="GA102" s="121"/>
      <c r="GB102" s="121"/>
      <c r="GC102" s="121"/>
      <c r="GD102" s="121"/>
      <c r="GE102" s="121"/>
      <c r="GF102" s="121"/>
      <c r="GG102" s="121"/>
      <c r="RH102" s="2"/>
      <c r="RI102" s="2"/>
      <c r="RJ102" s="2"/>
      <c r="RK102" s="2"/>
      <c r="RL102" s="2"/>
    </row>
    <row r="103" spans="1:480" ht="15.75" thickBot="1">
      <c r="A103" s="24" t="s">
        <v>98</v>
      </c>
      <c r="B103" s="25" t="s">
        <v>92</v>
      </c>
      <c r="C103" s="42"/>
      <c r="D103" s="4"/>
      <c r="E103" s="4"/>
      <c r="F103" s="4"/>
      <c r="G103" s="4"/>
      <c r="H103" s="4"/>
      <c r="I103" s="4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  <c r="FV103" s="121"/>
      <c r="FW103" s="121"/>
      <c r="FX103" s="121"/>
      <c r="FY103" s="121"/>
      <c r="FZ103" s="121"/>
      <c r="GA103" s="121"/>
      <c r="GB103" s="121"/>
      <c r="GC103" s="121"/>
      <c r="GD103" s="121"/>
      <c r="GE103" s="121"/>
      <c r="GF103" s="121"/>
      <c r="GG103" s="121"/>
      <c r="RH103" s="2"/>
      <c r="RI103" s="2"/>
      <c r="RJ103" s="2"/>
      <c r="RK103" s="2"/>
      <c r="RL103" s="2"/>
    </row>
    <row r="104" spans="1:480">
      <c r="A104" s="26"/>
      <c r="B104" s="4"/>
      <c r="C104" s="4"/>
      <c r="D104" s="4"/>
      <c r="E104" s="4"/>
      <c r="F104" s="4"/>
      <c r="G104" s="4"/>
      <c r="H104" s="4"/>
      <c r="I104" s="4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1"/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21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1"/>
      <c r="FF104" s="121"/>
      <c r="FG104" s="121"/>
      <c r="FH104" s="121"/>
      <c r="FI104" s="121"/>
      <c r="FJ104" s="121"/>
      <c r="FK104" s="121"/>
      <c r="FL104" s="121"/>
      <c r="FM104" s="121"/>
      <c r="FN104" s="121"/>
      <c r="FO104" s="121"/>
      <c r="FP104" s="121"/>
      <c r="FQ104" s="121"/>
      <c r="FR104" s="121"/>
      <c r="FS104" s="121"/>
      <c r="FT104" s="121"/>
      <c r="FU104" s="121"/>
      <c r="FV104" s="121"/>
      <c r="FW104" s="121"/>
      <c r="FX104" s="121"/>
      <c r="FY104" s="121"/>
      <c r="FZ104" s="121"/>
      <c r="GA104" s="121"/>
      <c r="GB104" s="121"/>
      <c r="GC104" s="121"/>
      <c r="GD104" s="121"/>
      <c r="GE104" s="121"/>
      <c r="GF104" s="121"/>
      <c r="GG104" s="121"/>
      <c r="RH104" s="2"/>
      <c r="RI104" s="2"/>
      <c r="RJ104" s="2"/>
      <c r="RK104" s="2"/>
      <c r="RL104" s="2"/>
    </row>
    <row r="105" spans="1:480">
      <c r="A105" s="27"/>
      <c r="B105" s="4"/>
      <c r="C105" s="4"/>
      <c r="D105" s="4"/>
      <c r="E105" s="4"/>
      <c r="F105" s="4"/>
      <c r="G105" s="4"/>
      <c r="H105" s="4"/>
      <c r="I105" s="4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1"/>
      <c r="EF105" s="121"/>
      <c r="EG105" s="121"/>
      <c r="EH105" s="121"/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  <c r="FF105" s="121"/>
      <c r="FG105" s="121"/>
      <c r="FH105" s="121"/>
      <c r="FI105" s="121"/>
      <c r="FJ105" s="121"/>
      <c r="FK105" s="121"/>
      <c r="FL105" s="121"/>
      <c r="FM105" s="121"/>
      <c r="FN105" s="121"/>
      <c r="FO105" s="121"/>
      <c r="FP105" s="121"/>
      <c r="FQ105" s="121"/>
      <c r="FR105" s="121"/>
      <c r="FS105" s="121"/>
      <c r="FT105" s="121"/>
      <c r="FU105" s="121"/>
      <c r="FV105" s="121"/>
      <c r="FW105" s="121"/>
      <c r="FX105" s="121"/>
      <c r="FY105" s="121"/>
      <c r="FZ105" s="121"/>
      <c r="GA105" s="121"/>
      <c r="GB105" s="121"/>
      <c r="GC105" s="121"/>
      <c r="GD105" s="121"/>
      <c r="GE105" s="121"/>
      <c r="GF105" s="121"/>
      <c r="GG105" s="121"/>
      <c r="RH105" s="2"/>
      <c r="RI105" s="2"/>
      <c r="RJ105" s="2"/>
      <c r="RK105" s="2"/>
      <c r="RL105" s="2"/>
    </row>
    <row r="106" spans="1:480">
      <c r="A106" s="27"/>
      <c r="B106" s="4"/>
      <c r="C106" s="4"/>
      <c r="D106" s="4"/>
      <c r="E106" s="4"/>
      <c r="F106" s="4"/>
      <c r="G106" s="4"/>
      <c r="H106" s="4"/>
      <c r="I106" s="4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1"/>
      <c r="EF106" s="121"/>
      <c r="EG106" s="121"/>
      <c r="EH106" s="121"/>
      <c r="EI106" s="121"/>
      <c r="EJ106" s="121"/>
      <c r="EK106" s="121"/>
      <c r="EL106" s="121"/>
      <c r="EM106" s="121"/>
      <c r="EN106" s="121"/>
      <c r="EO106" s="121"/>
      <c r="EP106" s="121"/>
      <c r="EQ106" s="121"/>
      <c r="ER106" s="121"/>
      <c r="ES106" s="121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  <c r="FH106" s="121"/>
      <c r="FI106" s="121"/>
      <c r="FJ106" s="121"/>
      <c r="FK106" s="121"/>
      <c r="FL106" s="121"/>
      <c r="FM106" s="121"/>
      <c r="FN106" s="121"/>
      <c r="FO106" s="121"/>
      <c r="FP106" s="121"/>
      <c r="FQ106" s="121"/>
      <c r="FR106" s="121"/>
      <c r="FS106" s="121"/>
      <c r="FT106" s="121"/>
      <c r="FU106" s="121"/>
      <c r="FV106" s="121"/>
      <c r="FW106" s="121"/>
      <c r="FX106" s="121"/>
      <c r="FY106" s="121"/>
      <c r="FZ106" s="121"/>
      <c r="GA106" s="121"/>
      <c r="GB106" s="121"/>
      <c r="GC106" s="121"/>
      <c r="GD106" s="121"/>
      <c r="GE106" s="121"/>
      <c r="GF106" s="121"/>
      <c r="GG106" s="121"/>
      <c r="RH106" s="2"/>
      <c r="RI106" s="2"/>
      <c r="RJ106" s="2"/>
      <c r="RK106" s="2"/>
      <c r="RL106" s="2"/>
    </row>
    <row r="107" spans="1:480" ht="18">
      <c r="A107" s="28"/>
      <c r="B107" s="4"/>
      <c r="C107" s="4"/>
      <c r="D107" s="4"/>
      <c r="E107" s="4"/>
      <c r="F107" s="4"/>
      <c r="G107" s="4"/>
      <c r="H107" s="4"/>
      <c r="I107" s="4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1"/>
      <c r="EG107" s="121"/>
      <c r="EH107" s="121"/>
      <c r="EI107" s="121"/>
      <c r="EJ107" s="121"/>
      <c r="EK107" s="121"/>
      <c r="EL107" s="121"/>
      <c r="EM107" s="121"/>
      <c r="EN107" s="121"/>
      <c r="EO107" s="121"/>
      <c r="EP107" s="121"/>
      <c r="EQ107" s="121"/>
      <c r="ER107" s="121"/>
      <c r="ES107" s="121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1"/>
      <c r="FF107" s="121"/>
      <c r="FG107" s="121"/>
      <c r="FH107" s="121"/>
      <c r="FI107" s="121"/>
      <c r="FJ107" s="121"/>
      <c r="FK107" s="121"/>
      <c r="FL107" s="121"/>
      <c r="FM107" s="121"/>
      <c r="FN107" s="121"/>
      <c r="FO107" s="121"/>
      <c r="FP107" s="121"/>
      <c r="FQ107" s="121"/>
      <c r="FR107" s="121"/>
      <c r="FS107" s="121"/>
      <c r="FT107" s="121"/>
      <c r="FU107" s="121"/>
      <c r="FV107" s="121"/>
      <c r="FW107" s="121"/>
      <c r="FX107" s="121"/>
      <c r="FY107" s="121"/>
      <c r="FZ107" s="121"/>
      <c r="GA107" s="121"/>
      <c r="GB107" s="121"/>
      <c r="GC107" s="121"/>
      <c r="GD107" s="121"/>
      <c r="GE107" s="121"/>
      <c r="GF107" s="121"/>
      <c r="GG107" s="121"/>
      <c r="RH107" s="2"/>
      <c r="RI107" s="2"/>
      <c r="RJ107" s="2"/>
      <c r="RK107" s="2"/>
      <c r="RL107" s="2"/>
    </row>
    <row r="108" spans="1:480" ht="16.5" thickBot="1">
      <c r="A108" s="5" t="s">
        <v>109</v>
      </c>
      <c r="B108" s="4"/>
      <c r="C108" s="4"/>
      <c r="D108" s="4"/>
      <c r="E108" s="4"/>
      <c r="F108" s="4"/>
      <c r="G108" s="4"/>
      <c r="H108" s="4"/>
      <c r="I108" s="4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1"/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1"/>
      <c r="EU108" s="121"/>
      <c r="EV108" s="121"/>
      <c r="EW108" s="121"/>
      <c r="EX108" s="121"/>
      <c r="EY108" s="121"/>
      <c r="EZ108" s="121"/>
      <c r="FA108" s="121"/>
      <c r="FB108" s="121"/>
      <c r="FC108" s="121"/>
      <c r="FD108" s="121"/>
      <c r="FE108" s="121"/>
      <c r="FF108" s="121"/>
      <c r="FG108" s="121"/>
      <c r="FH108" s="121"/>
      <c r="FI108" s="121"/>
      <c r="FJ108" s="121"/>
      <c r="FK108" s="121"/>
      <c r="FL108" s="121"/>
      <c r="FM108" s="121"/>
      <c r="FN108" s="121"/>
      <c r="FO108" s="121"/>
      <c r="FP108" s="121"/>
      <c r="FQ108" s="121"/>
      <c r="FR108" s="121"/>
      <c r="FS108" s="121"/>
      <c r="FT108" s="121"/>
      <c r="FU108" s="121"/>
      <c r="FV108" s="121"/>
      <c r="FW108" s="121"/>
      <c r="FX108" s="121"/>
      <c r="FY108" s="121"/>
      <c r="FZ108" s="121"/>
      <c r="GA108" s="121"/>
      <c r="GB108" s="121"/>
      <c r="GC108" s="121"/>
      <c r="GD108" s="121"/>
      <c r="GE108" s="121"/>
      <c r="GF108" s="121"/>
      <c r="GG108" s="121"/>
      <c r="RH108" s="2"/>
      <c r="RI108" s="2"/>
      <c r="RJ108" s="2"/>
      <c r="RK108" s="2"/>
      <c r="RL108" s="2"/>
    </row>
    <row r="109" spans="1:480" ht="16.5" customHeight="1" thickBot="1">
      <c r="A109" s="29" t="s">
        <v>110</v>
      </c>
      <c r="B109" s="249" t="s">
        <v>102</v>
      </c>
      <c r="C109" s="250"/>
      <c r="D109" s="249" t="s">
        <v>5</v>
      </c>
      <c r="E109" s="250"/>
      <c r="F109" s="249" t="s">
        <v>6</v>
      </c>
      <c r="G109" s="251"/>
      <c r="H109" s="251"/>
      <c r="I109" s="250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7"/>
      <c r="BK109" s="127"/>
      <c r="BL109" s="127"/>
      <c r="BM109" s="127"/>
      <c r="BN109" s="127"/>
      <c r="BO109" s="127"/>
      <c r="BP109" s="127"/>
      <c r="BQ109" s="127"/>
      <c r="BR109" s="127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  <c r="EJ109" s="127"/>
      <c r="EK109" s="127"/>
      <c r="EL109" s="127"/>
      <c r="EM109" s="127"/>
      <c r="EN109" s="127"/>
      <c r="EO109" s="127"/>
      <c r="EP109" s="127"/>
      <c r="EQ109" s="127"/>
      <c r="ER109" s="127"/>
      <c r="ES109" s="127"/>
      <c r="ET109" s="127"/>
      <c r="EU109" s="127"/>
      <c r="EV109" s="127"/>
      <c r="EW109" s="127"/>
      <c r="EX109" s="127"/>
      <c r="EY109" s="127"/>
      <c r="EZ109" s="127"/>
      <c r="FA109" s="127"/>
      <c r="FB109" s="127"/>
      <c r="FC109" s="127"/>
      <c r="FD109" s="127"/>
      <c r="FE109" s="127"/>
      <c r="FF109" s="127"/>
      <c r="FG109" s="127"/>
      <c r="FH109" s="127"/>
      <c r="FI109" s="127"/>
      <c r="FJ109" s="127"/>
      <c r="FK109" s="127"/>
      <c r="FL109" s="127"/>
      <c r="FM109" s="127"/>
      <c r="FN109" s="127"/>
      <c r="FO109" s="127"/>
      <c r="FP109" s="127"/>
      <c r="FQ109" s="127"/>
      <c r="FR109" s="127"/>
      <c r="FS109" s="127"/>
      <c r="FT109" s="127"/>
      <c r="FU109" s="127"/>
      <c r="FV109" s="127"/>
      <c r="FW109" s="127"/>
      <c r="FX109" s="127"/>
      <c r="FY109" s="127"/>
      <c r="FZ109" s="127"/>
      <c r="GA109" s="127"/>
      <c r="GB109" s="127"/>
      <c r="GC109" s="127"/>
      <c r="GD109" s="127"/>
      <c r="GE109" s="127"/>
      <c r="GF109" s="127"/>
      <c r="GG109" s="127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  <c r="PG109" s="3"/>
      <c r="PH109" s="3"/>
      <c r="PI109" s="3"/>
      <c r="PJ109" s="3"/>
      <c r="PK109" s="3"/>
      <c r="PL109" s="3"/>
      <c r="PM109" s="3"/>
      <c r="PN109" s="3"/>
      <c r="PO109" s="3"/>
      <c r="PP109" s="3"/>
      <c r="PQ109" s="3"/>
      <c r="PR109" s="3"/>
      <c r="PS109" s="3"/>
      <c r="PT109" s="3"/>
      <c r="PU109" s="3"/>
      <c r="PV109" s="3"/>
      <c r="PW109" s="3"/>
      <c r="PX109" s="3"/>
      <c r="PY109" s="3"/>
      <c r="PZ109" s="3"/>
      <c r="QA109" s="3"/>
      <c r="QB109" s="3"/>
      <c r="QC109" s="3"/>
      <c r="QD109" s="3"/>
      <c r="QE109" s="3"/>
      <c r="QF109" s="3"/>
      <c r="QG109" s="3"/>
      <c r="QH109" s="3"/>
      <c r="QI109" s="3"/>
      <c r="QJ109" s="3"/>
      <c r="QK109" s="3"/>
      <c r="QL109" s="3"/>
      <c r="QM109" s="3"/>
      <c r="QN109" s="3"/>
      <c r="QO109" s="3"/>
      <c r="QP109" s="3"/>
      <c r="QQ109" s="3"/>
      <c r="QR109" s="3"/>
      <c r="QS109" s="3"/>
      <c r="QT109" s="3"/>
      <c r="QU109" s="3"/>
      <c r="QV109" s="3"/>
      <c r="QW109" s="3"/>
      <c r="QX109" s="3"/>
      <c r="QY109" s="3"/>
      <c r="QZ109" s="3"/>
      <c r="RA109" s="3"/>
      <c r="RB109" s="3"/>
      <c r="RC109" s="3"/>
      <c r="RD109" s="3"/>
      <c r="RE109" s="3"/>
      <c r="RF109" s="3"/>
      <c r="RG109" s="3"/>
      <c r="RH109" s="2"/>
      <c r="RI109" s="2"/>
      <c r="RJ109" s="2"/>
      <c r="RK109" s="2"/>
      <c r="RL109" s="2"/>
    </row>
    <row r="110" spans="1:480" ht="39" thickBot="1">
      <c r="A110" s="80" t="s">
        <v>111</v>
      </c>
      <c r="B110" s="235">
        <v>0.6</v>
      </c>
      <c r="C110" s="236"/>
      <c r="D110" s="237">
        <f>I67</f>
        <v>2.0999999999999996</v>
      </c>
      <c r="E110" s="253"/>
      <c r="F110" s="239">
        <f>D110*B110</f>
        <v>1.2599999999999998</v>
      </c>
      <c r="G110" s="240"/>
      <c r="H110" s="240"/>
      <c r="I110" s="241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  <c r="ED110" s="120"/>
      <c r="EE110" s="120"/>
      <c r="EF110" s="120"/>
      <c r="EG110" s="120"/>
      <c r="EH110" s="120"/>
      <c r="EI110" s="120"/>
      <c r="EJ110" s="120"/>
      <c r="EK110" s="120"/>
      <c r="EL110" s="120"/>
      <c r="EM110" s="120"/>
      <c r="EN110" s="120"/>
      <c r="EO110" s="120"/>
      <c r="EP110" s="120"/>
      <c r="EQ110" s="120"/>
      <c r="ER110" s="120"/>
      <c r="ES110" s="120"/>
      <c r="ET110" s="120"/>
      <c r="EU110" s="120"/>
      <c r="EV110" s="120"/>
      <c r="EW110" s="120"/>
      <c r="EX110" s="120"/>
      <c r="EY110" s="120"/>
      <c r="EZ110" s="120"/>
      <c r="FA110" s="120"/>
      <c r="FB110" s="120"/>
      <c r="FC110" s="120"/>
      <c r="FD110" s="120"/>
      <c r="FE110" s="120"/>
      <c r="FF110" s="120"/>
      <c r="FG110" s="120"/>
      <c r="FH110" s="120"/>
      <c r="FI110" s="120"/>
      <c r="FJ110" s="120"/>
      <c r="FK110" s="120"/>
      <c r="FL110" s="120"/>
      <c r="FM110" s="120"/>
      <c r="FN110" s="120"/>
      <c r="FO110" s="120"/>
      <c r="FP110" s="120"/>
      <c r="FQ110" s="120"/>
      <c r="FR110" s="120"/>
      <c r="FS110" s="120"/>
      <c r="FT110" s="120"/>
      <c r="FU110" s="120"/>
      <c r="FV110" s="120"/>
      <c r="FW110" s="120"/>
      <c r="FX110" s="120"/>
      <c r="FY110" s="120"/>
      <c r="FZ110" s="120"/>
      <c r="GA110" s="120"/>
      <c r="GB110" s="120"/>
      <c r="GC110" s="120"/>
      <c r="GD110" s="120"/>
      <c r="GE110" s="120"/>
      <c r="GF110" s="120"/>
      <c r="GG110" s="120"/>
      <c r="GH110" s="116"/>
      <c r="GI110" s="116"/>
      <c r="GJ110" s="116"/>
      <c r="GK110" s="116"/>
      <c r="GL110" s="116"/>
      <c r="GM110" s="116"/>
      <c r="GN110" s="116"/>
      <c r="GO110" s="116"/>
      <c r="GP110" s="116"/>
      <c r="GQ110" s="116"/>
      <c r="GR110" s="116"/>
      <c r="GS110" s="116"/>
      <c r="GT110" s="116"/>
      <c r="GU110" s="116"/>
      <c r="GV110" s="116"/>
      <c r="GW110" s="116"/>
      <c r="GX110" s="116"/>
      <c r="GY110" s="116"/>
      <c r="GZ110" s="116"/>
      <c r="HA110" s="116"/>
      <c r="HB110" s="116"/>
      <c r="HC110" s="116"/>
      <c r="HD110" s="116"/>
      <c r="HE110" s="116"/>
      <c r="HF110" s="116"/>
      <c r="HG110" s="116"/>
      <c r="HH110" s="116"/>
      <c r="HI110" s="116"/>
      <c r="HJ110" s="116"/>
      <c r="HK110" s="116"/>
      <c r="HL110" s="116"/>
      <c r="HM110" s="116"/>
      <c r="HN110" s="116"/>
      <c r="HO110" s="116"/>
      <c r="HP110" s="116"/>
      <c r="HQ110" s="116"/>
      <c r="HR110" s="116"/>
      <c r="HS110" s="116"/>
      <c r="HT110" s="116"/>
      <c r="HU110" s="116"/>
      <c r="HV110" s="116"/>
      <c r="HW110" s="116"/>
      <c r="HX110" s="116"/>
      <c r="HY110" s="116"/>
      <c r="HZ110" s="116"/>
      <c r="IA110" s="116"/>
      <c r="IB110" s="116"/>
      <c r="IC110" s="116"/>
      <c r="ID110" s="116"/>
      <c r="IE110" s="116"/>
      <c r="IF110" s="116"/>
      <c r="IG110" s="116"/>
      <c r="IH110" s="116"/>
      <c r="II110" s="116"/>
      <c r="IJ110" s="116"/>
      <c r="IK110" s="116"/>
      <c r="IL110" s="116"/>
      <c r="IM110" s="116"/>
      <c r="IN110" s="116"/>
      <c r="IO110" s="116"/>
      <c r="IP110" s="116"/>
      <c r="IQ110" s="116"/>
      <c r="IR110" s="116"/>
      <c r="IS110" s="116"/>
      <c r="IT110" s="116"/>
      <c r="IU110" s="116"/>
      <c r="IV110" s="116"/>
      <c r="IW110" s="116"/>
      <c r="IX110" s="116"/>
      <c r="IY110" s="116"/>
      <c r="IZ110" s="116"/>
      <c r="JA110" s="116"/>
      <c r="JB110" s="116"/>
      <c r="JC110" s="116"/>
      <c r="JD110" s="116"/>
      <c r="JE110" s="116"/>
      <c r="JF110" s="116"/>
      <c r="JG110" s="116"/>
      <c r="JH110" s="116"/>
      <c r="JI110" s="116"/>
      <c r="JJ110" s="116"/>
      <c r="JK110" s="116"/>
      <c r="JL110" s="116"/>
      <c r="JM110" s="116"/>
      <c r="JN110" s="116"/>
      <c r="JO110" s="116"/>
      <c r="JP110" s="116"/>
      <c r="JQ110" s="116"/>
      <c r="JR110" s="116"/>
      <c r="JS110" s="116"/>
      <c r="JT110" s="116"/>
      <c r="JU110" s="116"/>
      <c r="JV110" s="116"/>
      <c r="JW110" s="116"/>
      <c r="JX110" s="116"/>
      <c r="JY110" s="116"/>
      <c r="JZ110" s="116"/>
      <c r="KA110" s="116"/>
      <c r="KB110" s="116"/>
      <c r="KC110" s="116"/>
      <c r="KD110" s="116"/>
      <c r="KE110" s="116"/>
      <c r="KF110" s="116"/>
      <c r="KG110" s="116"/>
      <c r="KH110" s="116"/>
      <c r="KI110" s="116"/>
      <c r="KJ110" s="116"/>
      <c r="KK110" s="116"/>
      <c r="KL110" s="116"/>
      <c r="KM110" s="116"/>
      <c r="KN110" s="116"/>
      <c r="KO110" s="116"/>
      <c r="KP110" s="116"/>
      <c r="KQ110" s="116"/>
      <c r="KR110" s="116"/>
      <c r="KS110" s="116"/>
      <c r="KT110" s="116"/>
      <c r="KU110" s="116"/>
      <c r="KV110" s="116"/>
      <c r="KW110" s="116"/>
      <c r="KX110" s="116"/>
      <c r="KY110" s="116"/>
      <c r="KZ110" s="116"/>
      <c r="LA110" s="116"/>
      <c r="LB110" s="116"/>
      <c r="LC110" s="116"/>
      <c r="LD110" s="116"/>
      <c r="LE110" s="116"/>
      <c r="LF110" s="116"/>
      <c r="LG110" s="116"/>
      <c r="LH110" s="116"/>
      <c r="LI110" s="116"/>
      <c r="LJ110" s="116"/>
      <c r="LK110" s="116"/>
      <c r="LL110" s="116"/>
      <c r="LM110" s="116"/>
      <c r="LN110" s="116"/>
      <c r="LO110" s="116"/>
      <c r="LP110" s="116"/>
      <c r="LQ110" s="116"/>
      <c r="LR110" s="116"/>
      <c r="LS110" s="116"/>
      <c r="LT110" s="116"/>
      <c r="LU110" s="116"/>
      <c r="LV110" s="116"/>
      <c r="LW110" s="116"/>
      <c r="LX110" s="116"/>
      <c r="LY110" s="116"/>
      <c r="LZ110" s="116"/>
      <c r="MA110" s="116"/>
      <c r="MB110" s="116"/>
      <c r="MC110" s="116"/>
      <c r="MD110" s="116"/>
      <c r="ME110" s="116"/>
      <c r="MF110" s="116"/>
      <c r="MG110" s="116"/>
      <c r="MH110" s="116"/>
      <c r="MI110" s="116"/>
      <c r="MJ110" s="116"/>
      <c r="MK110" s="116"/>
      <c r="ML110" s="116"/>
      <c r="MM110" s="116"/>
      <c r="MN110" s="116"/>
      <c r="MO110" s="116"/>
      <c r="MP110" s="116"/>
      <c r="MQ110" s="116"/>
      <c r="MR110" s="116"/>
      <c r="MS110" s="116"/>
      <c r="MT110" s="116"/>
      <c r="MU110" s="116"/>
      <c r="MV110" s="116"/>
      <c r="MW110" s="116"/>
      <c r="MX110" s="116"/>
      <c r="MY110" s="116"/>
      <c r="MZ110" s="116"/>
      <c r="NA110" s="116"/>
      <c r="NB110" s="116"/>
      <c r="NC110" s="116"/>
      <c r="ND110" s="116"/>
      <c r="NE110" s="116"/>
      <c r="NF110" s="116"/>
      <c r="NG110" s="116"/>
      <c r="NH110" s="116"/>
      <c r="NI110" s="116"/>
      <c r="NJ110" s="116"/>
      <c r="NK110" s="116"/>
      <c r="NL110" s="116"/>
      <c r="NM110" s="116"/>
      <c r="NN110" s="116"/>
      <c r="NO110" s="116"/>
      <c r="NP110" s="116"/>
      <c r="NQ110" s="116"/>
      <c r="NR110" s="116"/>
      <c r="NS110" s="116"/>
      <c r="NT110" s="116"/>
      <c r="NU110" s="116"/>
      <c r="NV110" s="116"/>
      <c r="NW110" s="116"/>
      <c r="NX110" s="116"/>
      <c r="NY110" s="116"/>
      <c r="NZ110" s="116"/>
      <c r="OA110" s="116"/>
      <c r="OB110" s="116"/>
      <c r="OC110" s="116"/>
      <c r="OD110" s="116"/>
      <c r="OE110" s="116"/>
      <c r="OF110" s="116"/>
      <c r="OG110" s="116"/>
      <c r="OH110" s="116"/>
      <c r="OI110" s="116"/>
      <c r="OJ110" s="116"/>
      <c r="OK110" s="116"/>
      <c r="OL110" s="116"/>
      <c r="OM110" s="116"/>
      <c r="ON110" s="116"/>
      <c r="OO110" s="116"/>
      <c r="OP110" s="116"/>
      <c r="OQ110" s="116"/>
      <c r="OR110" s="116"/>
      <c r="OS110" s="116"/>
      <c r="OT110" s="116"/>
      <c r="OU110" s="116"/>
      <c r="OV110" s="116"/>
      <c r="OW110" s="116"/>
      <c r="OX110" s="116"/>
      <c r="OY110" s="116"/>
      <c r="OZ110" s="116"/>
      <c r="PA110" s="116"/>
      <c r="PB110" s="116"/>
      <c r="PC110" s="116"/>
      <c r="PD110" s="116"/>
      <c r="PE110" s="116"/>
      <c r="PF110" s="116"/>
      <c r="PG110" s="116"/>
      <c r="PH110" s="116"/>
      <c r="PI110" s="116"/>
      <c r="PJ110" s="116"/>
      <c r="PK110" s="116"/>
      <c r="PL110" s="116"/>
      <c r="PM110" s="116"/>
      <c r="PN110" s="116"/>
      <c r="PO110" s="116"/>
      <c r="PP110" s="116"/>
      <c r="PQ110" s="116"/>
      <c r="PR110" s="116"/>
      <c r="PS110" s="116"/>
      <c r="PT110" s="116"/>
      <c r="PU110" s="116"/>
      <c r="PV110" s="116"/>
      <c r="PW110" s="116"/>
      <c r="PX110" s="116"/>
      <c r="PY110" s="116"/>
      <c r="PZ110" s="116"/>
      <c r="QA110" s="116"/>
      <c r="QB110" s="116"/>
      <c r="QC110" s="116"/>
      <c r="QD110" s="116"/>
      <c r="QE110" s="116"/>
      <c r="QF110" s="116"/>
      <c r="QG110" s="116"/>
      <c r="QH110" s="116"/>
      <c r="QI110" s="116"/>
      <c r="QJ110" s="116"/>
      <c r="QK110" s="116"/>
      <c r="QL110" s="116"/>
      <c r="QM110" s="116"/>
      <c r="QN110" s="116"/>
      <c r="QO110" s="116"/>
      <c r="QP110" s="116"/>
      <c r="QQ110" s="116"/>
      <c r="QR110" s="116"/>
      <c r="QS110" s="116"/>
      <c r="QT110" s="116"/>
      <c r="QU110" s="116"/>
      <c r="QV110" s="116"/>
      <c r="QW110" s="116"/>
      <c r="QX110" s="116"/>
      <c r="QY110" s="116"/>
      <c r="QZ110" s="116"/>
      <c r="RA110" s="116"/>
      <c r="RB110" s="116"/>
      <c r="RC110" s="116"/>
      <c r="RD110" s="116"/>
      <c r="RE110" s="116"/>
      <c r="RF110" s="116"/>
      <c r="RG110" s="116"/>
      <c r="RH110" s="2"/>
      <c r="RI110" s="2"/>
      <c r="RJ110" s="2"/>
      <c r="RK110" s="2"/>
      <c r="RL110" s="2"/>
    </row>
    <row r="111" spans="1:480" ht="39" thickBot="1">
      <c r="A111" s="80" t="s">
        <v>112</v>
      </c>
      <c r="B111" s="235">
        <v>0.4</v>
      </c>
      <c r="C111" s="236"/>
      <c r="D111" s="237">
        <f>F93</f>
        <v>2.5114285714285716</v>
      </c>
      <c r="E111" s="238"/>
      <c r="F111" s="239">
        <f>D111*B111</f>
        <v>1.0045714285714287</v>
      </c>
      <c r="G111" s="240"/>
      <c r="H111" s="240"/>
      <c r="I111" s="241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  <c r="ED111" s="120"/>
      <c r="EE111" s="120"/>
      <c r="EF111" s="120"/>
      <c r="EG111" s="120"/>
      <c r="EH111" s="120"/>
      <c r="EI111" s="120"/>
      <c r="EJ111" s="120"/>
      <c r="EK111" s="120"/>
      <c r="EL111" s="120"/>
      <c r="EM111" s="120"/>
      <c r="EN111" s="120"/>
      <c r="EO111" s="120"/>
      <c r="EP111" s="120"/>
      <c r="EQ111" s="120"/>
      <c r="ER111" s="120"/>
      <c r="ES111" s="120"/>
      <c r="ET111" s="120"/>
      <c r="EU111" s="120"/>
      <c r="EV111" s="120"/>
      <c r="EW111" s="120"/>
      <c r="EX111" s="120"/>
      <c r="EY111" s="120"/>
      <c r="EZ111" s="120"/>
      <c r="FA111" s="120"/>
      <c r="FB111" s="120"/>
      <c r="FC111" s="120"/>
      <c r="FD111" s="120"/>
      <c r="FE111" s="120"/>
      <c r="FF111" s="120"/>
      <c r="FG111" s="120"/>
      <c r="FH111" s="120"/>
      <c r="FI111" s="120"/>
      <c r="FJ111" s="120"/>
      <c r="FK111" s="120"/>
      <c r="FL111" s="120"/>
      <c r="FM111" s="120"/>
      <c r="FN111" s="120"/>
      <c r="FO111" s="120"/>
      <c r="FP111" s="120"/>
      <c r="FQ111" s="120"/>
      <c r="FR111" s="120"/>
      <c r="FS111" s="120"/>
      <c r="FT111" s="120"/>
      <c r="FU111" s="120"/>
      <c r="FV111" s="120"/>
      <c r="FW111" s="120"/>
      <c r="FX111" s="120"/>
      <c r="FY111" s="120"/>
      <c r="FZ111" s="120"/>
      <c r="GA111" s="120"/>
      <c r="GB111" s="124">
        <v>0.5</v>
      </c>
      <c r="GC111" s="124">
        <v>1.49</v>
      </c>
      <c r="GD111" s="124" t="s">
        <v>124</v>
      </c>
      <c r="GE111" s="120"/>
      <c r="GF111" s="120"/>
      <c r="GG111" s="120"/>
      <c r="GH111" s="116"/>
      <c r="GI111" s="116"/>
      <c r="GJ111" s="116"/>
      <c r="GK111" s="116"/>
      <c r="GL111" s="116"/>
      <c r="GM111" s="116"/>
      <c r="GN111" s="116"/>
      <c r="GO111" s="116"/>
      <c r="GP111" s="116"/>
      <c r="GQ111" s="116"/>
      <c r="GR111" s="116"/>
      <c r="GS111" s="116"/>
      <c r="GT111" s="116"/>
      <c r="GU111" s="116"/>
      <c r="GV111" s="116"/>
      <c r="GW111" s="116"/>
      <c r="GX111" s="116"/>
      <c r="GY111" s="116"/>
      <c r="GZ111" s="116"/>
      <c r="HA111" s="116"/>
      <c r="HB111" s="116"/>
      <c r="HC111" s="116"/>
      <c r="HD111" s="116"/>
      <c r="HE111" s="116"/>
      <c r="HF111" s="116"/>
      <c r="HG111" s="116"/>
      <c r="HH111" s="116"/>
      <c r="HI111" s="116"/>
      <c r="HJ111" s="116"/>
      <c r="HK111" s="116"/>
      <c r="HL111" s="116"/>
      <c r="HM111" s="116"/>
      <c r="HN111" s="116"/>
      <c r="HO111" s="116"/>
      <c r="HP111" s="116"/>
      <c r="HQ111" s="116"/>
      <c r="HR111" s="116"/>
      <c r="HS111" s="116"/>
      <c r="HT111" s="116"/>
      <c r="HU111" s="116"/>
      <c r="HV111" s="116"/>
      <c r="HW111" s="116"/>
      <c r="HX111" s="116"/>
      <c r="HY111" s="116"/>
      <c r="HZ111" s="116"/>
      <c r="IA111" s="116"/>
      <c r="IB111" s="116"/>
      <c r="IC111" s="116"/>
      <c r="ID111" s="116"/>
      <c r="IE111" s="116"/>
      <c r="IF111" s="116"/>
      <c r="IG111" s="116"/>
      <c r="IH111" s="116"/>
      <c r="II111" s="116"/>
      <c r="IJ111" s="116"/>
      <c r="IK111" s="116"/>
      <c r="IL111" s="116"/>
      <c r="IM111" s="116"/>
      <c r="IN111" s="116"/>
      <c r="IO111" s="116"/>
      <c r="IP111" s="116"/>
      <c r="IQ111" s="116"/>
      <c r="IR111" s="116"/>
      <c r="IS111" s="116"/>
      <c r="IT111" s="116"/>
      <c r="IU111" s="116"/>
      <c r="IV111" s="116"/>
      <c r="IW111" s="116"/>
      <c r="IX111" s="116"/>
      <c r="IY111" s="116"/>
      <c r="IZ111" s="116"/>
      <c r="JA111" s="116"/>
      <c r="JB111" s="116"/>
      <c r="JC111" s="116"/>
      <c r="JD111" s="116"/>
      <c r="JE111" s="116"/>
      <c r="JF111" s="116"/>
      <c r="JG111" s="116"/>
      <c r="JH111" s="116"/>
      <c r="JI111" s="116"/>
      <c r="JJ111" s="116"/>
      <c r="JK111" s="116"/>
      <c r="JL111" s="116"/>
      <c r="JM111" s="116"/>
      <c r="JN111" s="116"/>
      <c r="JO111" s="116"/>
      <c r="JP111" s="116"/>
      <c r="JQ111" s="116"/>
      <c r="JR111" s="116"/>
      <c r="JS111" s="116"/>
      <c r="JT111" s="116"/>
      <c r="JU111" s="116"/>
      <c r="JV111" s="116"/>
      <c r="JW111" s="116"/>
      <c r="JX111" s="116"/>
      <c r="JY111" s="116"/>
      <c r="JZ111" s="116"/>
      <c r="KA111" s="116"/>
      <c r="KB111" s="116"/>
      <c r="KC111" s="116"/>
      <c r="KD111" s="116"/>
      <c r="KE111" s="116"/>
      <c r="KF111" s="116"/>
      <c r="KG111" s="116"/>
      <c r="KH111" s="116"/>
      <c r="KI111" s="116"/>
      <c r="KJ111" s="116"/>
      <c r="KK111" s="116"/>
      <c r="KL111" s="116"/>
      <c r="KM111" s="116"/>
      <c r="KN111" s="116"/>
      <c r="KO111" s="116"/>
      <c r="KP111" s="116"/>
      <c r="KQ111" s="116"/>
      <c r="KR111" s="116"/>
      <c r="KS111" s="116"/>
      <c r="KT111" s="116"/>
      <c r="KU111" s="116"/>
      <c r="KV111" s="116"/>
      <c r="KW111" s="116"/>
      <c r="KX111" s="116"/>
      <c r="KY111" s="116"/>
      <c r="KZ111" s="116"/>
      <c r="LA111" s="116"/>
      <c r="LB111" s="116"/>
      <c r="LC111" s="116"/>
      <c r="LD111" s="116"/>
      <c r="LE111" s="116"/>
      <c r="LF111" s="116"/>
      <c r="LG111" s="116"/>
      <c r="LH111" s="116"/>
      <c r="LI111" s="116"/>
      <c r="LJ111" s="116"/>
      <c r="LK111" s="116"/>
      <c r="LL111" s="116"/>
      <c r="LM111" s="116"/>
      <c r="LN111" s="116"/>
      <c r="LO111" s="116"/>
      <c r="LP111" s="116"/>
      <c r="LQ111" s="116"/>
      <c r="LR111" s="116"/>
      <c r="LS111" s="116"/>
      <c r="LT111" s="116"/>
      <c r="LU111" s="116"/>
      <c r="LV111" s="116"/>
      <c r="LW111" s="116"/>
      <c r="LX111" s="116"/>
      <c r="LY111" s="116"/>
      <c r="LZ111" s="116"/>
      <c r="MA111" s="116"/>
      <c r="MB111" s="116"/>
      <c r="MC111" s="116"/>
      <c r="MD111" s="116"/>
      <c r="ME111" s="116"/>
      <c r="MF111" s="116"/>
      <c r="MG111" s="116"/>
      <c r="MH111" s="116"/>
      <c r="MI111" s="116"/>
      <c r="MJ111" s="116"/>
      <c r="MK111" s="116"/>
      <c r="ML111" s="116"/>
      <c r="MM111" s="116"/>
      <c r="MN111" s="116"/>
      <c r="MO111" s="116"/>
      <c r="MP111" s="116"/>
      <c r="MQ111" s="116"/>
      <c r="MR111" s="116"/>
      <c r="MS111" s="116"/>
      <c r="MT111" s="116"/>
      <c r="MU111" s="116"/>
      <c r="MV111" s="116"/>
      <c r="MW111" s="116"/>
      <c r="MX111" s="116"/>
      <c r="MY111" s="116"/>
      <c r="MZ111" s="116"/>
      <c r="NA111" s="116"/>
      <c r="NB111" s="116"/>
      <c r="NC111" s="116"/>
      <c r="ND111" s="116"/>
      <c r="NE111" s="116"/>
      <c r="NF111" s="116"/>
      <c r="NG111" s="116"/>
      <c r="NH111" s="116"/>
      <c r="NI111" s="116"/>
      <c r="NJ111" s="116"/>
      <c r="NK111" s="116"/>
      <c r="NL111" s="116"/>
      <c r="NM111" s="116"/>
      <c r="NN111" s="116"/>
      <c r="NO111" s="116"/>
      <c r="NP111" s="116"/>
      <c r="NQ111" s="116"/>
      <c r="NR111" s="116"/>
      <c r="NS111" s="116"/>
      <c r="NT111" s="116"/>
      <c r="NU111" s="116"/>
      <c r="NV111" s="116"/>
      <c r="NW111" s="116"/>
      <c r="NX111" s="116"/>
      <c r="NY111" s="116"/>
      <c r="NZ111" s="116"/>
      <c r="OA111" s="116"/>
      <c r="OB111" s="116"/>
      <c r="OC111" s="116"/>
      <c r="OD111" s="116"/>
      <c r="OE111" s="116"/>
      <c r="OF111" s="116"/>
      <c r="OG111" s="116"/>
      <c r="OH111" s="116"/>
      <c r="OI111" s="116"/>
      <c r="OJ111" s="116"/>
      <c r="OK111" s="116"/>
      <c r="OL111" s="116"/>
      <c r="OM111" s="116"/>
      <c r="ON111" s="116"/>
      <c r="OO111" s="116"/>
      <c r="OP111" s="116"/>
      <c r="OQ111" s="116"/>
      <c r="OR111" s="116"/>
      <c r="OS111" s="116"/>
      <c r="OT111" s="116"/>
      <c r="OU111" s="116"/>
      <c r="OV111" s="116"/>
      <c r="OW111" s="116"/>
      <c r="OX111" s="116"/>
      <c r="OY111" s="116"/>
      <c r="OZ111" s="116"/>
      <c r="PA111" s="116"/>
      <c r="PB111" s="116"/>
      <c r="PC111" s="116"/>
      <c r="PD111" s="116"/>
      <c r="PE111" s="116"/>
      <c r="PF111" s="116"/>
      <c r="PG111" s="116"/>
      <c r="PH111" s="116"/>
      <c r="PI111" s="116"/>
      <c r="PJ111" s="116"/>
      <c r="PK111" s="116"/>
      <c r="PL111" s="116"/>
      <c r="PM111" s="116"/>
      <c r="PN111" s="116"/>
      <c r="PO111" s="116"/>
      <c r="PP111" s="116"/>
      <c r="PQ111" s="116"/>
      <c r="PR111" s="116"/>
      <c r="PS111" s="116"/>
      <c r="PT111" s="116"/>
      <c r="PU111" s="116"/>
      <c r="PV111" s="116"/>
      <c r="PW111" s="116"/>
      <c r="PX111" s="116"/>
      <c r="PY111" s="116"/>
      <c r="PZ111" s="116"/>
      <c r="QA111" s="116"/>
      <c r="QB111" s="116"/>
      <c r="QC111" s="116"/>
      <c r="QD111" s="116"/>
      <c r="QE111" s="116"/>
      <c r="QF111" s="116"/>
      <c r="QG111" s="116"/>
      <c r="QH111" s="116"/>
      <c r="QI111" s="116"/>
      <c r="QJ111" s="116"/>
      <c r="QK111" s="116"/>
      <c r="QL111" s="116"/>
      <c r="QM111" s="116"/>
      <c r="QN111" s="116"/>
      <c r="QO111" s="116"/>
      <c r="QP111" s="116"/>
      <c r="QQ111" s="116"/>
      <c r="QR111" s="116"/>
      <c r="QS111" s="116"/>
      <c r="QT111" s="116"/>
      <c r="QU111" s="116"/>
      <c r="QV111" s="116"/>
      <c r="QW111" s="116"/>
      <c r="QX111" s="116"/>
      <c r="QY111" s="116"/>
      <c r="QZ111" s="116"/>
      <c r="RA111" s="116"/>
      <c r="RB111" s="116"/>
      <c r="RC111" s="116"/>
      <c r="RD111" s="116"/>
      <c r="RE111" s="116"/>
      <c r="RF111" s="116"/>
      <c r="RG111" s="116"/>
      <c r="RH111" s="2"/>
      <c r="RI111" s="2"/>
      <c r="RJ111" s="2"/>
      <c r="RK111" s="2"/>
      <c r="RL111" s="2"/>
    </row>
    <row r="112" spans="1:480" ht="16.5" thickBot="1">
      <c r="A112" s="77" t="s">
        <v>113</v>
      </c>
      <c r="B112" s="242">
        <v>1</v>
      </c>
      <c r="C112" s="243"/>
      <c r="D112" s="412"/>
      <c r="E112" s="245"/>
      <c r="F112" s="246">
        <f>F111+F110</f>
        <v>2.2645714285714282</v>
      </c>
      <c r="G112" s="247"/>
      <c r="H112" s="247"/>
      <c r="I112" s="248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  <c r="ED112" s="120"/>
      <c r="EE112" s="120"/>
      <c r="EF112" s="120"/>
      <c r="EG112" s="120"/>
      <c r="EH112" s="120"/>
      <c r="EI112" s="120"/>
      <c r="EJ112" s="120"/>
      <c r="EK112" s="120"/>
      <c r="EL112" s="120"/>
      <c r="EM112" s="120"/>
      <c r="EN112" s="120"/>
      <c r="EO112" s="120"/>
      <c r="EP112" s="120"/>
      <c r="EQ112" s="120"/>
      <c r="ER112" s="120"/>
      <c r="ES112" s="120"/>
      <c r="ET112" s="120"/>
      <c r="EU112" s="120"/>
      <c r="EV112" s="120"/>
      <c r="EW112" s="120"/>
      <c r="EX112" s="120"/>
      <c r="EY112" s="120"/>
      <c r="EZ112" s="120"/>
      <c r="FA112" s="120"/>
      <c r="FB112" s="120"/>
      <c r="FC112" s="120"/>
      <c r="FD112" s="120"/>
      <c r="FE112" s="120"/>
      <c r="FF112" s="120"/>
      <c r="FG112" s="120"/>
      <c r="FH112" s="120"/>
      <c r="FI112" s="120"/>
      <c r="FJ112" s="120"/>
      <c r="FK112" s="120"/>
      <c r="FL112" s="120"/>
      <c r="FM112" s="120"/>
      <c r="FN112" s="120"/>
      <c r="FO112" s="120"/>
      <c r="FP112" s="120"/>
      <c r="FQ112" s="120"/>
      <c r="FR112" s="120"/>
      <c r="FS112" s="120"/>
      <c r="FT112" s="120"/>
      <c r="FU112" s="120"/>
      <c r="FV112" s="120"/>
      <c r="FW112" s="120"/>
      <c r="FX112" s="120"/>
      <c r="FY112" s="120"/>
      <c r="FZ112" s="120"/>
      <c r="GA112" s="120"/>
      <c r="GB112" s="90">
        <v>1.5</v>
      </c>
      <c r="GC112" s="90">
        <v>2.4900000000000002</v>
      </c>
      <c r="GD112" s="126" t="s">
        <v>125</v>
      </c>
      <c r="GE112" s="120"/>
      <c r="GF112" s="120"/>
      <c r="GG112" s="120"/>
      <c r="GH112" s="120"/>
      <c r="GI112" s="120"/>
      <c r="GJ112" s="120"/>
      <c r="GK112" s="120"/>
      <c r="GL112" s="120"/>
      <c r="GM112" s="120"/>
      <c r="GN112" s="120"/>
      <c r="GO112" s="120"/>
      <c r="GP112" s="120"/>
      <c r="GQ112" s="120"/>
      <c r="GR112" s="120"/>
      <c r="GS112" s="120"/>
      <c r="GT112" s="120"/>
      <c r="GU112" s="120"/>
      <c r="GV112" s="120"/>
      <c r="GW112" s="120"/>
      <c r="GX112" s="120"/>
      <c r="GY112" s="120"/>
      <c r="GZ112" s="120"/>
      <c r="HA112" s="120"/>
      <c r="HB112" s="120"/>
      <c r="HC112" s="120"/>
      <c r="HD112" s="120"/>
      <c r="HE112" s="120"/>
      <c r="HF112" s="120"/>
      <c r="HG112" s="120"/>
      <c r="HH112" s="120"/>
      <c r="HI112" s="120"/>
      <c r="HJ112" s="120"/>
      <c r="HK112" s="120"/>
      <c r="HL112" s="120"/>
      <c r="HM112" s="120"/>
      <c r="HN112" s="120"/>
      <c r="HO112" s="120"/>
      <c r="HP112" s="120"/>
      <c r="HQ112" s="120"/>
      <c r="HR112" s="120"/>
      <c r="HS112" s="120"/>
      <c r="HT112" s="120"/>
      <c r="HU112" s="120"/>
      <c r="HV112" s="120"/>
      <c r="HW112" s="120"/>
      <c r="HX112" s="120"/>
      <c r="HY112" s="120"/>
      <c r="HZ112" s="120"/>
      <c r="IA112" s="120"/>
      <c r="IB112" s="120"/>
      <c r="IC112" s="120"/>
      <c r="ID112" s="120"/>
      <c r="IE112" s="120"/>
      <c r="IF112" s="120"/>
      <c r="IG112" s="120"/>
      <c r="IH112" s="120"/>
      <c r="II112" s="120"/>
      <c r="IJ112" s="120"/>
      <c r="IK112" s="120"/>
      <c r="IL112" s="120"/>
      <c r="IM112" s="120"/>
      <c r="IN112" s="120"/>
      <c r="IO112" s="120"/>
      <c r="IP112" s="120"/>
      <c r="IQ112" s="120"/>
      <c r="IR112" s="120"/>
      <c r="IS112" s="120"/>
      <c r="IT112" s="120"/>
      <c r="IU112" s="120"/>
      <c r="IV112" s="120"/>
      <c r="IW112" s="120"/>
      <c r="IX112" s="120"/>
      <c r="IY112" s="120"/>
      <c r="IZ112" s="120"/>
      <c r="JA112" s="120"/>
      <c r="JB112" s="120"/>
      <c r="JC112" s="120"/>
      <c r="JD112" s="120"/>
      <c r="JE112" s="120"/>
      <c r="JF112" s="120"/>
      <c r="JG112" s="120"/>
      <c r="JH112" s="120"/>
      <c r="JI112" s="120"/>
      <c r="JJ112" s="120"/>
      <c r="JK112" s="120"/>
      <c r="JL112" s="120"/>
      <c r="JM112" s="120"/>
      <c r="JN112" s="120"/>
      <c r="JO112" s="120"/>
      <c r="JP112" s="120"/>
      <c r="JQ112" s="120"/>
      <c r="JR112" s="120"/>
      <c r="JS112" s="120"/>
      <c r="JT112" s="120"/>
      <c r="JU112" s="120"/>
      <c r="JV112" s="120"/>
      <c r="JW112" s="120"/>
      <c r="JX112" s="120"/>
      <c r="JY112" s="120"/>
      <c r="JZ112" s="120"/>
      <c r="KA112" s="120"/>
      <c r="KB112" s="120"/>
      <c r="KC112" s="120"/>
      <c r="KD112" s="120"/>
      <c r="KE112" s="120"/>
      <c r="KF112" s="120"/>
      <c r="KG112" s="120"/>
      <c r="KH112" s="120"/>
      <c r="KI112" s="120"/>
      <c r="KJ112" s="120"/>
      <c r="KK112" s="120"/>
      <c r="KL112" s="120"/>
      <c r="KM112" s="120"/>
      <c r="KN112" s="120"/>
      <c r="KO112" s="120"/>
      <c r="KP112" s="120"/>
      <c r="KQ112" s="120"/>
      <c r="KR112" s="120"/>
      <c r="KS112" s="120"/>
      <c r="KT112" s="120"/>
      <c r="KU112" s="120"/>
      <c r="KV112" s="120"/>
      <c r="KW112" s="120"/>
      <c r="KX112" s="120"/>
      <c r="KY112" s="120"/>
      <c r="KZ112" s="120"/>
      <c r="LA112" s="120"/>
      <c r="LB112" s="120"/>
      <c r="LC112" s="120"/>
      <c r="LD112" s="120"/>
      <c r="LE112" s="120"/>
      <c r="LF112" s="120"/>
      <c r="LG112" s="120"/>
      <c r="LH112" s="120"/>
      <c r="LI112" s="120"/>
      <c r="LJ112" s="120"/>
      <c r="LK112" s="120"/>
      <c r="LL112" s="120"/>
      <c r="LM112" s="120"/>
      <c r="LN112" s="120"/>
      <c r="LO112" s="120"/>
      <c r="LP112" s="120"/>
      <c r="LQ112" s="120"/>
      <c r="LR112" s="120"/>
      <c r="LS112" s="120"/>
      <c r="LT112" s="120"/>
      <c r="LU112" s="120"/>
      <c r="LV112" s="120"/>
      <c r="LW112" s="120"/>
      <c r="LX112" s="120"/>
      <c r="LY112" s="120"/>
      <c r="LZ112" s="120"/>
      <c r="MA112" s="120"/>
      <c r="MB112" s="120"/>
      <c r="MC112" s="120"/>
      <c r="MD112" s="120"/>
      <c r="ME112" s="120"/>
      <c r="MF112" s="120"/>
      <c r="MG112" s="120"/>
      <c r="MH112" s="120"/>
      <c r="MI112" s="120"/>
      <c r="MJ112" s="120"/>
      <c r="MK112" s="120"/>
      <c r="ML112" s="120"/>
      <c r="MM112" s="120"/>
      <c r="MN112" s="120"/>
      <c r="MO112" s="120"/>
      <c r="MP112" s="120"/>
      <c r="MQ112" s="120"/>
      <c r="MR112" s="120"/>
      <c r="MS112" s="120"/>
      <c r="MT112" s="120"/>
      <c r="MU112" s="120"/>
      <c r="MV112" s="120"/>
      <c r="MW112" s="120"/>
      <c r="MX112" s="120"/>
      <c r="MY112" s="120"/>
      <c r="MZ112" s="120"/>
      <c r="NA112" s="120"/>
      <c r="NB112" s="120"/>
      <c r="NC112" s="120"/>
      <c r="ND112" s="120"/>
      <c r="NE112" s="120"/>
      <c r="NF112" s="120"/>
      <c r="NG112" s="120"/>
      <c r="NH112" s="120"/>
      <c r="NI112" s="120"/>
      <c r="NJ112" s="120"/>
      <c r="NK112" s="120"/>
      <c r="NL112" s="120"/>
      <c r="NM112" s="120"/>
      <c r="NN112" s="120"/>
      <c r="NO112" s="120"/>
      <c r="NP112" s="120"/>
      <c r="NQ112" s="120"/>
      <c r="NR112" s="120"/>
      <c r="NS112" s="120"/>
      <c r="NT112" s="120"/>
      <c r="NU112" s="120"/>
      <c r="NV112" s="120"/>
      <c r="NW112" s="120"/>
      <c r="NX112" s="120"/>
      <c r="NY112" s="120"/>
      <c r="NZ112" s="120"/>
      <c r="OA112" s="120"/>
      <c r="OB112" s="120"/>
      <c r="OC112" s="120"/>
      <c r="OD112" s="120"/>
      <c r="OE112" s="120"/>
      <c r="OF112" s="120"/>
      <c r="OG112" s="120"/>
      <c r="OH112" s="120"/>
      <c r="OI112" s="120"/>
      <c r="OJ112" s="120"/>
      <c r="OK112" s="120"/>
      <c r="OL112" s="120"/>
      <c r="OM112" s="120"/>
      <c r="ON112" s="120"/>
      <c r="OO112" s="120"/>
      <c r="OP112" s="120"/>
      <c r="OQ112" s="120"/>
      <c r="OR112" s="120"/>
      <c r="OS112" s="120"/>
      <c r="OT112" s="120"/>
      <c r="OU112" s="120"/>
      <c r="OV112" s="120"/>
      <c r="OW112" s="120"/>
      <c r="OX112" s="120"/>
      <c r="OY112" s="120"/>
      <c r="OZ112" s="120"/>
      <c r="PA112" s="120"/>
      <c r="PB112" s="120"/>
      <c r="PC112" s="120"/>
      <c r="PD112" s="120"/>
      <c r="PE112" s="120"/>
      <c r="PF112" s="120"/>
      <c r="PG112" s="120"/>
      <c r="PH112" s="120"/>
      <c r="PI112" s="120"/>
      <c r="PJ112" s="120"/>
      <c r="PK112" s="120"/>
      <c r="PL112" s="120"/>
      <c r="PM112" s="120"/>
      <c r="PN112" s="120"/>
      <c r="PO112" s="120"/>
      <c r="PP112" s="120"/>
      <c r="PQ112" s="120"/>
      <c r="PR112" s="120"/>
      <c r="PS112" s="120"/>
      <c r="PT112" s="120"/>
      <c r="PU112" s="120"/>
      <c r="PV112" s="120"/>
      <c r="PW112" s="120"/>
      <c r="PX112" s="120"/>
      <c r="PY112" s="120"/>
      <c r="PZ112" s="120"/>
      <c r="QA112" s="120"/>
      <c r="QB112" s="120"/>
      <c r="QC112" s="120"/>
      <c r="QD112" s="120"/>
      <c r="QE112" s="120"/>
      <c r="QF112" s="120"/>
      <c r="QG112" s="120"/>
      <c r="QH112" s="120"/>
      <c r="QI112" s="120"/>
      <c r="QJ112" s="120"/>
      <c r="QK112" s="120"/>
      <c r="QL112" s="120"/>
      <c r="QM112" s="120"/>
      <c r="QN112" s="120"/>
      <c r="QO112" s="120"/>
      <c r="QP112" s="120"/>
      <c r="QQ112" s="120"/>
      <c r="QR112" s="120"/>
      <c r="QS112" s="120"/>
      <c r="QT112" s="120"/>
      <c r="QU112" s="120"/>
      <c r="QV112" s="120"/>
      <c r="QW112" s="120"/>
      <c r="QX112" s="120"/>
      <c r="QY112" s="120"/>
      <c r="QZ112" s="120"/>
      <c r="RA112" s="120"/>
      <c r="RB112" s="120"/>
      <c r="RC112" s="120"/>
      <c r="RD112" s="120"/>
      <c r="RE112" s="120"/>
      <c r="RF112" s="120"/>
      <c r="RG112" s="120"/>
      <c r="RH112" s="2"/>
      <c r="RI112" s="2"/>
      <c r="RJ112" s="2"/>
      <c r="RK112" s="2"/>
      <c r="RL112" s="2"/>
    </row>
    <row r="113" spans="1:480" ht="16.5" thickBot="1">
      <c r="A113" s="5"/>
      <c r="B113" s="4"/>
      <c r="C113" s="4"/>
      <c r="D113" s="145"/>
      <c r="E113" s="231" t="str">
        <f>VLOOKUP(F112,$GB$111:$GD$113,3)</f>
        <v>Maturing  (Level) II</v>
      </c>
      <c r="F113" s="4"/>
      <c r="G113" s="4"/>
      <c r="H113" s="4"/>
      <c r="I113" s="4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1"/>
      <c r="EF113" s="121"/>
      <c r="EG113" s="121"/>
      <c r="EH113" s="121"/>
      <c r="EI113" s="121"/>
      <c r="EJ113" s="121"/>
      <c r="EK113" s="121"/>
      <c r="EL113" s="121"/>
      <c r="EM113" s="121"/>
      <c r="EN113" s="121"/>
      <c r="EO113" s="121"/>
      <c r="EP113" s="121"/>
      <c r="EQ113" s="121"/>
      <c r="ER113" s="121"/>
      <c r="ES113" s="121"/>
      <c r="ET113" s="121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1"/>
      <c r="FF113" s="121"/>
      <c r="FG113" s="121"/>
      <c r="FH113" s="121"/>
      <c r="FI113" s="121"/>
      <c r="FJ113" s="121"/>
      <c r="FK113" s="121"/>
      <c r="FL113" s="121"/>
      <c r="FM113" s="121"/>
      <c r="FN113" s="121"/>
      <c r="FO113" s="121"/>
      <c r="FP113" s="121"/>
      <c r="FQ113" s="121"/>
      <c r="FR113" s="121"/>
      <c r="FS113" s="121"/>
      <c r="FT113" s="121"/>
      <c r="FU113" s="121"/>
      <c r="FV113" s="121"/>
      <c r="FW113" s="121"/>
      <c r="FX113" s="121"/>
      <c r="FY113" s="121"/>
      <c r="FZ113" s="121"/>
      <c r="GA113" s="121"/>
      <c r="GB113" s="90">
        <v>2.5</v>
      </c>
      <c r="GC113" s="90">
        <v>3</v>
      </c>
      <c r="GD113" s="126" t="s">
        <v>126</v>
      </c>
      <c r="GE113" s="121"/>
      <c r="GF113" s="121"/>
      <c r="GG113" s="121"/>
      <c r="GH113" s="121"/>
      <c r="GI113" s="121"/>
      <c r="GJ113" s="121"/>
      <c r="GK113" s="121"/>
      <c r="GL113" s="121"/>
      <c r="GM113" s="121"/>
      <c r="GN113" s="121"/>
      <c r="GO113" s="121"/>
      <c r="GP113" s="121"/>
      <c r="GQ113" s="121"/>
      <c r="GR113" s="121"/>
      <c r="GS113" s="121"/>
      <c r="GT113" s="121"/>
      <c r="GU113" s="121"/>
      <c r="GV113" s="121"/>
      <c r="GW113" s="121"/>
      <c r="GX113" s="121"/>
      <c r="GY113" s="121"/>
      <c r="GZ113" s="121"/>
      <c r="HA113" s="121"/>
      <c r="HB113" s="121"/>
      <c r="HC113" s="121"/>
      <c r="HD113" s="121"/>
      <c r="HE113" s="121"/>
      <c r="HF113" s="121"/>
      <c r="HG113" s="121"/>
      <c r="HH113" s="121"/>
      <c r="HI113" s="121"/>
      <c r="HJ113" s="121"/>
      <c r="HK113" s="121"/>
      <c r="HL113" s="121"/>
      <c r="HM113" s="121"/>
      <c r="HN113" s="121"/>
      <c r="HO113" s="121"/>
      <c r="HP113" s="121"/>
      <c r="HQ113" s="121"/>
      <c r="HR113" s="121"/>
      <c r="HS113" s="121"/>
      <c r="HT113" s="121"/>
      <c r="HU113" s="121"/>
      <c r="HV113" s="121"/>
      <c r="HW113" s="121"/>
      <c r="HX113" s="121"/>
      <c r="HY113" s="121"/>
      <c r="HZ113" s="121"/>
      <c r="IA113" s="121"/>
      <c r="IB113" s="121"/>
      <c r="IC113" s="121"/>
      <c r="ID113" s="121"/>
      <c r="IE113" s="121"/>
      <c r="IF113" s="121"/>
      <c r="IG113" s="121"/>
      <c r="IH113" s="121"/>
      <c r="II113" s="121"/>
      <c r="IJ113" s="121"/>
      <c r="IK113" s="121"/>
      <c r="IL113" s="121"/>
      <c r="IM113" s="121"/>
      <c r="IN113" s="121"/>
      <c r="IO113" s="121"/>
      <c r="IP113" s="121"/>
      <c r="IQ113" s="121"/>
      <c r="IR113" s="121"/>
      <c r="IS113" s="121"/>
      <c r="IT113" s="121"/>
      <c r="IU113" s="121"/>
      <c r="IV113" s="121"/>
      <c r="IW113" s="121"/>
      <c r="IX113" s="121"/>
      <c r="IY113" s="121"/>
      <c r="IZ113" s="121"/>
      <c r="JA113" s="121"/>
      <c r="JB113" s="121"/>
      <c r="JC113" s="121"/>
      <c r="JD113" s="121"/>
      <c r="JE113" s="121"/>
      <c r="JF113" s="121"/>
      <c r="JG113" s="121"/>
      <c r="JH113" s="121"/>
      <c r="JI113" s="121"/>
      <c r="JJ113" s="121"/>
      <c r="JK113" s="121"/>
      <c r="JL113" s="121"/>
      <c r="JM113" s="121"/>
      <c r="JN113" s="121"/>
      <c r="JO113" s="121"/>
      <c r="JP113" s="121"/>
      <c r="JQ113" s="121"/>
      <c r="JR113" s="121"/>
      <c r="JS113" s="121"/>
      <c r="JT113" s="121"/>
      <c r="JU113" s="121"/>
      <c r="JV113" s="121"/>
      <c r="JW113" s="121"/>
      <c r="JX113" s="121"/>
      <c r="JY113" s="121"/>
      <c r="JZ113" s="121"/>
      <c r="KA113" s="121"/>
      <c r="KB113" s="121"/>
      <c r="KC113" s="121"/>
      <c r="KD113" s="121"/>
      <c r="KE113" s="121"/>
      <c r="KF113" s="121"/>
      <c r="KG113" s="121"/>
      <c r="KH113" s="121"/>
      <c r="KI113" s="121"/>
      <c r="KJ113" s="121"/>
      <c r="KK113" s="121"/>
      <c r="KL113" s="121"/>
      <c r="KM113" s="121"/>
      <c r="KN113" s="121"/>
      <c r="KO113" s="121"/>
      <c r="KP113" s="121"/>
      <c r="KQ113" s="121"/>
      <c r="KR113" s="121"/>
      <c r="KS113" s="121"/>
      <c r="KT113" s="121"/>
      <c r="KU113" s="121"/>
      <c r="KV113" s="121"/>
      <c r="KW113" s="121"/>
      <c r="KX113" s="121"/>
      <c r="KY113" s="121"/>
      <c r="KZ113" s="121"/>
      <c r="LA113" s="121"/>
      <c r="LB113" s="121"/>
      <c r="LC113" s="121"/>
      <c r="LD113" s="121"/>
      <c r="LE113" s="121"/>
      <c r="LF113" s="121"/>
      <c r="LG113" s="121"/>
      <c r="LH113" s="121"/>
      <c r="LI113" s="121"/>
      <c r="LJ113" s="121"/>
      <c r="LK113" s="121"/>
      <c r="LL113" s="121"/>
      <c r="LM113" s="121"/>
      <c r="LN113" s="121"/>
      <c r="LO113" s="121"/>
      <c r="LP113" s="121"/>
      <c r="LQ113" s="121"/>
      <c r="LR113" s="121"/>
      <c r="LS113" s="121"/>
      <c r="LT113" s="121"/>
      <c r="LU113" s="121"/>
      <c r="LV113" s="121"/>
      <c r="LW113" s="121"/>
      <c r="LX113" s="121"/>
      <c r="LY113" s="121"/>
      <c r="LZ113" s="121"/>
      <c r="MA113" s="121"/>
      <c r="MB113" s="121"/>
      <c r="MC113" s="121"/>
      <c r="MD113" s="121"/>
      <c r="ME113" s="121"/>
      <c r="MF113" s="121"/>
      <c r="MG113" s="121"/>
      <c r="MH113" s="121"/>
      <c r="MI113" s="121"/>
      <c r="MJ113" s="121"/>
      <c r="MK113" s="121"/>
      <c r="ML113" s="121"/>
      <c r="MM113" s="121"/>
      <c r="MN113" s="121"/>
      <c r="MO113" s="121"/>
      <c r="MP113" s="121"/>
      <c r="MQ113" s="121"/>
      <c r="MR113" s="121"/>
      <c r="MS113" s="121"/>
      <c r="MT113" s="121"/>
      <c r="MU113" s="121"/>
      <c r="MV113" s="121"/>
      <c r="MW113" s="121"/>
      <c r="MX113" s="121"/>
      <c r="MY113" s="121"/>
      <c r="MZ113" s="121"/>
      <c r="NA113" s="121"/>
      <c r="NB113" s="121"/>
      <c r="NC113" s="121"/>
      <c r="ND113" s="121"/>
      <c r="NE113" s="121"/>
      <c r="NF113" s="121"/>
      <c r="NG113" s="121"/>
      <c r="NH113" s="121"/>
      <c r="NI113" s="121"/>
      <c r="NJ113" s="121"/>
      <c r="NK113" s="121"/>
      <c r="NL113" s="121"/>
      <c r="NM113" s="121"/>
      <c r="NN113" s="121"/>
      <c r="NO113" s="121"/>
      <c r="NP113" s="121"/>
      <c r="NQ113" s="121"/>
      <c r="NR113" s="121"/>
      <c r="NS113" s="121"/>
      <c r="NT113" s="121"/>
      <c r="NU113" s="121"/>
      <c r="NV113" s="121"/>
      <c r="NW113" s="121"/>
      <c r="NX113" s="121"/>
      <c r="NY113" s="121"/>
      <c r="NZ113" s="121"/>
      <c r="OA113" s="121"/>
      <c r="OB113" s="121"/>
      <c r="OC113" s="121"/>
      <c r="OD113" s="121"/>
      <c r="OE113" s="121"/>
      <c r="OF113" s="121"/>
      <c r="OG113" s="121"/>
      <c r="OH113" s="121"/>
      <c r="OI113" s="121"/>
      <c r="OJ113" s="121"/>
      <c r="OK113" s="121"/>
      <c r="OL113" s="121"/>
      <c r="OM113" s="121"/>
      <c r="ON113" s="121"/>
      <c r="OO113" s="121"/>
      <c r="OP113" s="121"/>
      <c r="OQ113" s="121"/>
      <c r="OR113" s="121"/>
      <c r="OS113" s="121"/>
      <c r="OT113" s="121"/>
      <c r="OU113" s="121"/>
      <c r="OV113" s="121"/>
      <c r="OW113" s="121"/>
      <c r="OX113" s="121"/>
      <c r="OY113" s="121"/>
      <c r="OZ113" s="121"/>
      <c r="PA113" s="121"/>
      <c r="PB113" s="121"/>
      <c r="PC113" s="121"/>
      <c r="PD113" s="121"/>
      <c r="PE113" s="121"/>
      <c r="PF113" s="121"/>
      <c r="PG113" s="121"/>
      <c r="PH113" s="121"/>
      <c r="PI113" s="121"/>
      <c r="PJ113" s="121"/>
      <c r="PK113" s="121"/>
      <c r="PL113" s="121"/>
      <c r="PM113" s="121"/>
      <c r="PN113" s="121"/>
      <c r="PO113" s="121"/>
      <c r="PP113" s="121"/>
      <c r="PQ113" s="121"/>
      <c r="PR113" s="121"/>
      <c r="PS113" s="121"/>
      <c r="PT113" s="121"/>
      <c r="PU113" s="121"/>
      <c r="PV113" s="121"/>
      <c r="PW113" s="121"/>
      <c r="PX113" s="121"/>
      <c r="PY113" s="121"/>
      <c r="PZ113" s="121"/>
      <c r="QA113" s="121"/>
      <c r="QB113" s="121"/>
      <c r="QC113" s="121"/>
      <c r="QD113" s="121"/>
      <c r="QE113" s="121"/>
      <c r="QF113" s="121"/>
      <c r="QG113" s="121"/>
      <c r="QH113" s="121"/>
      <c r="QI113" s="121"/>
      <c r="QJ113" s="121"/>
      <c r="QK113" s="121"/>
      <c r="QL113" s="121"/>
      <c r="QM113" s="121"/>
      <c r="QN113" s="121"/>
      <c r="QO113" s="121"/>
      <c r="QP113" s="121"/>
      <c r="QQ113" s="121"/>
      <c r="QR113" s="121"/>
      <c r="QS113" s="121"/>
      <c r="QT113" s="121"/>
      <c r="QU113" s="121"/>
      <c r="QV113" s="121"/>
      <c r="QW113" s="121"/>
      <c r="QX113" s="121"/>
      <c r="QY113" s="121"/>
      <c r="QZ113" s="121"/>
      <c r="RA113" s="121"/>
      <c r="RB113" s="121"/>
      <c r="RC113" s="121"/>
      <c r="RD113" s="121"/>
      <c r="RE113" s="121"/>
      <c r="RF113" s="121"/>
      <c r="RG113" s="121"/>
      <c r="RH113" s="2"/>
      <c r="RI113" s="2"/>
      <c r="RJ113" s="2"/>
      <c r="RK113" s="2"/>
      <c r="RL113" s="2"/>
    </row>
    <row r="114" spans="1:480" ht="15.75">
      <c r="A114" s="5" t="s">
        <v>114</v>
      </c>
      <c r="B114" s="4"/>
      <c r="C114" s="4"/>
      <c r="D114" s="4"/>
      <c r="E114" s="4"/>
      <c r="F114" s="4"/>
      <c r="G114" s="4"/>
      <c r="H114" s="4"/>
      <c r="I114" s="4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1"/>
      <c r="EF114" s="121"/>
      <c r="EG114" s="121"/>
      <c r="EH114" s="121"/>
      <c r="EI114" s="121"/>
      <c r="EJ114" s="121"/>
      <c r="EK114" s="121"/>
      <c r="EL114" s="121"/>
      <c r="EM114" s="121"/>
      <c r="EN114" s="121"/>
      <c r="EO114" s="121"/>
      <c r="EP114" s="121"/>
      <c r="EQ114" s="121"/>
      <c r="ER114" s="121"/>
      <c r="ES114" s="121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1"/>
      <c r="FF114" s="121"/>
      <c r="FG114" s="121"/>
      <c r="FH114" s="121"/>
      <c r="FI114" s="121"/>
      <c r="FJ114" s="121"/>
      <c r="FK114" s="121"/>
      <c r="FL114" s="121"/>
      <c r="FM114" s="121"/>
      <c r="FN114" s="121"/>
      <c r="FO114" s="121"/>
      <c r="FP114" s="121"/>
      <c r="FQ114" s="121"/>
      <c r="FR114" s="121"/>
      <c r="FS114" s="121"/>
      <c r="FT114" s="121"/>
      <c r="FU114" s="121"/>
      <c r="FV114" s="121"/>
      <c r="FW114" s="121"/>
      <c r="FX114" s="121"/>
      <c r="FY114" s="121"/>
      <c r="FZ114" s="121"/>
      <c r="GA114" s="121"/>
      <c r="GB114" s="121"/>
      <c r="GC114" s="121"/>
      <c r="GD114" s="121"/>
      <c r="GE114" s="121"/>
      <c r="GF114" s="121"/>
      <c r="GG114" s="121"/>
      <c r="RH114" s="2"/>
      <c r="RI114" s="2"/>
      <c r="RJ114" s="2"/>
      <c r="RK114" s="2"/>
      <c r="RL114" s="2"/>
    </row>
    <row r="115" spans="1:480" hidden="1">
      <c r="A115" s="4"/>
      <c r="B115" s="30"/>
      <c r="C115" s="30"/>
      <c r="D115" s="30"/>
      <c r="E115" s="2"/>
      <c r="F115" s="2"/>
      <c r="G115" s="2"/>
      <c r="H115" s="2"/>
      <c r="I115" s="2"/>
      <c r="RH115" s="2"/>
      <c r="RI115" s="2"/>
      <c r="RJ115" s="2"/>
      <c r="RK115" s="2"/>
      <c r="RL115" s="2"/>
    </row>
    <row r="116" spans="1:480" hidden="1">
      <c r="A116" s="30" t="s">
        <v>116</v>
      </c>
      <c r="B116" s="30"/>
      <c r="C116" s="30"/>
      <c r="D116" s="30"/>
      <c r="E116" s="2"/>
      <c r="F116" s="2"/>
      <c r="G116" s="2"/>
      <c r="H116" s="2"/>
      <c r="I116" s="2"/>
      <c r="RH116" s="2"/>
      <c r="RI116" s="2"/>
      <c r="RJ116" s="2"/>
      <c r="RK116" s="2"/>
      <c r="RL116" s="2"/>
    </row>
    <row r="117" spans="1:480" hidden="1">
      <c r="A117" s="4"/>
      <c r="B117" s="30"/>
      <c r="C117" s="30"/>
      <c r="D117" s="30"/>
      <c r="E117" s="2"/>
      <c r="F117" s="2"/>
      <c r="G117" s="2"/>
      <c r="H117" s="2"/>
      <c r="I117" s="2"/>
      <c r="RH117" s="2"/>
      <c r="RI117" s="2"/>
      <c r="RJ117" s="2"/>
      <c r="RK117" s="2"/>
      <c r="RL117" s="2"/>
    </row>
    <row r="118" spans="1:480">
      <c r="A118" s="16"/>
      <c r="B118" s="4"/>
      <c r="C118" s="4"/>
      <c r="D118" s="4"/>
      <c r="E118" s="2"/>
      <c r="F118" s="2"/>
      <c r="G118" s="2"/>
      <c r="H118" s="2"/>
      <c r="I118" s="2"/>
      <c r="RH118" s="2"/>
      <c r="RI118" s="2"/>
      <c r="RJ118" s="2"/>
      <c r="RK118" s="2"/>
      <c r="RL118" s="2"/>
    </row>
    <row r="119" spans="1:480" ht="16.5" thickBot="1">
      <c r="A119" s="5" t="s">
        <v>118</v>
      </c>
      <c r="B119" s="4"/>
      <c r="C119" s="4"/>
      <c r="D119" s="4"/>
      <c r="E119" s="2"/>
      <c r="F119" s="2"/>
      <c r="G119" s="2"/>
      <c r="H119" s="2"/>
      <c r="I119" s="2"/>
      <c r="RH119" s="2"/>
      <c r="RI119" s="2"/>
      <c r="RJ119" s="2"/>
      <c r="RK119" s="2"/>
      <c r="RL119" s="2"/>
    </row>
    <row r="120" spans="1:480" ht="30.75" thickBot="1">
      <c r="A120" s="31" t="s">
        <v>94</v>
      </c>
      <c r="B120" s="32" t="s">
        <v>95</v>
      </c>
      <c r="C120" s="43"/>
      <c r="D120" s="4"/>
      <c r="E120" s="2"/>
      <c r="F120" s="2"/>
      <c r="G120" s="2"/>
      <c r="H120" s="2"/>
      <c r="I120" s="2"/>
      <c r="RH120" s="2"/>
      <c r="RI120" s="2"/>
      <c r="RJ120" s="2"/>
      <c r="RK120" s="2"/>
      <c r="RL120" s="2"/>
    </row>
    <row r="121" spans="1:480" ht="15.75" thickBot="1">
      <c r="A121" s="33" t="s">
        <v>96</v>
      </c>
      <c r="B121" s="9" t="s">
        <v>115</v>
      </c>
      <c r="C121" s="44"/>
      <c r="D121" s="4"/>
      <c r="E121" s="2"/>
      <c r="F121" s="2"/>
      <c r="G121" s="2"/>
      <c r="H121" s="2"/>
      <c r="I121" s="2"/>
      <c r="RH121" s="2"/>
      <c r="RI121" s="2"/>
      <c r="RJ121" s="2"/>
      <c r="RK121" s="2"/>
      <c r="RL121" s="2"/>
    </row>
    <row r="122" spans="1:480" ht="15.75" thickBot="1">
      <c r="A122" s="33" t="s">
        <v>97</v>
      </c>
      <c r="B122" s="9" t="s">
        <v>117</v>
      </c>
      <c r="C122" s="44"/>
      <c r="D122" s="4"/>
      <c r="E122" s="2"/>
      <c r="F122" s="2"/>
      <c r="G122" s="2"/>
      <c r="H122" s="2"/>
      <c r="I122" s="2"/>
      <c r="RH122" s="2"/>
      <c r="RI122" s="2"/>
      <c r="RJ122" s="2"/>
      <c r="RK122" s="2"/>
      <c r="RL122" s="2"/>
    </row>
    <row r="123" spans="1:480" ht="15.75" thickBot="1">
      <c r="A123" s="33" t="s">
        <v>119</v>
      </c>
      <c r="B123" s="9" t="s">
        <v>120</v>
      </c>
      <c r="C123" s="44"/>
      <c r="D123" s="4"/>
      <c r="E123" s="2"/>
      <c r="F123" s="2"/>
      <c r="G123" s="2"/>
      <c r="H123" s="2"/>
      <c r="I123" s="2"/>
      <c r="RH123" s="2"/>
      <c r="RI123" s="2"/>
      <c r="RJ123" s="2"/>
      <c r="RK123" s="2"/>
      <c r="RL123" s="2"/>
    </row>
    <row r="124" spans="1:480">
      <c r="A124" s="2"/>
      <c r="B124" s="2"/>
      <c r="C124" s="2"/>
      <c r="D124" s="2"/>
      <c r="E124" s="2"/>
      <c r="F124" s="2"/>
      <c r="G124" s="2"/>
      <c r="H124" s="2"/>
      <c r="I124" s="2"/>
      <c r="RH124" s="2"/>
      <c r="RI124" s="2"/>
      <c r="RJ124" s="2"/>
      <c r="RK124" s="2"/>
      <c r="RL124" s="2"/>
    </row>
    <row r="125" spans="1:480" ht="18.75">
      <c r="A125" s="34" t="s">
        <v>121</v>
      </c>
      <c r="B125" s="4"/>
      <c r="C125" s="4"/>
      <c r="D125" s="4"/>
      <c r="E125" s="2"/>
      <c r="F125" s="2"/>
      <c r="G125" s="2"/>
      <c r="H125" s="2"/>
      <c r="I125" s="2"/>
      <c r="RH125" s="2"/>
      <c r="RI125" s="2"/>
      <c r="RJ125" s="2"/>
      <c r="RK125" s="2"/>
      <c r="RL125" s="2"/>
    </row>
    <row r="127" spans="1:480" ht="15.75">
      <c r="A127" s="215" t="s">
        <v>93</v>
      </c>
    </row>
    <row r="128" spans="1:480" s="4" customFormat="1">
      <c r="A128" s="4" t="s">
        <v>189</v>
      </c>
    </row>
    <row r="130" spans="1:9" ht="15.75">
      <c r="A130" s="215" t="s">
        <v>188</v>
      </c>
    </row>
    <row r="131" spans="1:9" ht="15.75">
      <c r="A131" t="s">
        <v>193</v>
      </c>
    </row>
    <row r="132" spans="1:9" ht="29.25" customHeight="1">
      <c r="A132" s="232" t="s">
        <v>192</v>
      </c>
      <c r="B132" s="232"/>
      <c r="C132" s="232"/>
      <c r="D132" s="232"/>
      <c r="E132" s="232"/>
      <c r="F132" s="232"/>
      <c r="G132" s="232"/>
      <c r="H132" s="232"/>
      <c r="I132" s="232"/>
    </row>
    <row r="134" spans="1:9" ht="15.75">
      <c r="A134" s="215" t="s">
        <v>191</v>
      </c>
    </row>
    <row r="135" spans="1:9" s="4" customFormat="1" ht="15.75">
      <c r="A135" s="216" t="s">
        <v>194</v>
      </c>
    </row>
    <row r="136" spans="1:9" ht="46.5" customHeight="1">
      <c r="A136" s="232" t="s">
        <v>198</v>
      </c>
      <c r="B136" s="232"/>
      <c r="C136" s="232"/>
      <c r="D136" s="232"/>
      <c r="E136" s="232"/>
      <c r="F136" s="232"/>
      <c r="G136" s="232"/>
      <c r="H136" s="232"/>
      <c r="I136" s="232"/>
    </row>
    <row r="137" spans="1:9" ht="15.75">
      <c r="A137" s="216" t="s">
        <v>195</v>
      </c>
    </row>
    <row r="138" spans="1:9" ht="30.75" customHeight="1">
      <c r="A138" s="233" t="s">
        <v>197</v>
      </c>
      <c r="B138" s="233"/>
      <c r="C138" s="233"/>
      <c r="D138" s="233"/>
      <c r="E138" s="233"/>
      <c r="F138" s="233"/>
      <c r="G138" s="233"/>
      <c r="H138" s="233"/>
      <c r="I138" s="233"/>
    </row>
    <row r="139" spans="1:9" ht="15" customHeight="1">
      <c r="B139" s="234" t="s">
        <v>196</v>
      </c>
      <c r="C139" s="234"/>
      <c r="D139" s="234"/>
      <c r="E139" s="234"/>
      <c r="F139" s="234"/>
      <c r="G139" s="234"/>
      <c r="H139" s="234"/>
      <c r="I139" s="234"/>
    </row>
    <row r="140" spans="1:9">
      <c r="B140" s="234"/>
      <c r="C140" s="234"/>
    </row>
    <row r="141" spans="1:9">
      <c r="B141" s="234"/>
      <c r="C141" s="234"/>
    </row>
  </sheetData>
  <customSheetViews>
    <customSheetView guid="{97380835-E2BF-46F3-8160-5212E2CB957B}" scale="180" showPageBreaks="1" hiddenRows="1" hiddenColumns="1">
      <selection activeCell="H7" sqref="H7:H20"/>
      <pageMargins left="0.19685039370078741" right="0.19685039370078741" top="0.19685039370078741" bottom="0.19685039370078741" header="0.31496062992125984" footer="0.31496062992125984"/>
      <pageSetup paperSize="5" orientation="portrait" r:id="rId1"/>
    </customSheetView>
  </customSheetViews>
  <mergeCells count="89">
    <mergeCell ref="C92:D92"/>
    <mergeCell ref="C91:D91"/>
    <mergeCell ref="C90:D90"/>
    <mergeCell ref="C89:D89"/>
    <mergeCell ref="A1:I1"/>
    <mergeCell ref="A5:A6"/>
    <mergeCell ref="B5:D5"/>
    <mergeCell ref="F5:H6"/>
    <mergeCell ref="I5:I6"/>
    <mergeCell ref="B6:D6"/>
    <mergeCell ref="A21:A43"/>
    <mergeCell ref="C47:C49"/>
    <mergeCell ref="B50:B52"/>
    <mergeCell ref="C50:C52"/>
    <mergeCell ref="C33:C34"/>
    <mergeCell ref="A46:A66"/>
    <mergeCell ref="B112:C112"/>
    <mergeCell ref="D112:E112"/>
    <mergeCell ref="F112:I112"/>
    <mergeCell ref="A7:A20"/>
    <mergeCell ref="B7:C7"/>
    <mergeCell ref="C10:C12"/>
    <mergeCell ref="B110:C110"/>
    <mergeCell ref="D110:E110"/>
    <mergeCell ref="F110:I110"/>
    <mergeCell ref="B111:C111"/>
    <mergeCell ref="D111:E111"/>
    <mergeCell ref="F111:I111"/>
    <mergeCell ref="F90:I90"/>
    <mergeCell ref="F91:I91"/>
    <mergeCell ref="B109:C109"/>
    <mergeCell ref="D109:E109"/>
    <mergeCell ref="F109:I109"/>
    <mergeCell ref="B13:B15"/>
    <mergeCell ref="C13:C15"/>
    <mergeCell ref="B8:B9"/>
    <mergeCell ref="C8:C9"/>
    <mergeCell ref="D8:D9"/>
    <mergeCell ref="B10:B12"/>
    <mergeCell ref="D13:D15"/>
    <mergeCell ref="D10:D12"/>
    <mergeCell ref="B16:C20"/>
    <mergeCell ref="B33:B34"/>
    <mergeCell ref="B37:C39"/>
    <mergeCell ref="B21:C22"/>
    <mergeCell ref="D33:D34"/>
    <mergeCell ref="D37:D39"/>
    <mergeCell ref="D16:D19"/>
    <mergeCell ref="B46:C46"/>
    <mergeCell ref="B53:B55"/>
    <mergeCell ref="C53:C55"/>
    <mergeCell ref="B26:B27"/>
    <mergeCell ref="C26:C27"/>
    <mergeCell ref="B29:C29"/>
    <mergeCell ref="F92:I92"/>
    <mergeCell ref="C93:E93"/>
    <mergeCell ref="F93:I93"/>
    <mergeCell ref="B56:B66"/>
    <mergeCell ref="C56:C66"/>
    <mergeCell ref="A67:H67"/>
    <mergeCell ref="A86:A88"/>
    <mergeCell ref="B86:B88"/>
    <mergeCell ref="C86:E88"/>
    <mergeCell ref="F86:I88"/>
    <mergeCell ref="F46:F66"/>
    <mergeCell ref="G46:G66"/>
    <mergeCell ref="H46:H66"/>
    <mergeCell ref="I46:I66"/>
    <mergeCell ref="B47:B49"/>
    <mergeCell ref="F89:I89"/>
    <mergeCell ref="I21:I44"/>
    <mergeCell ref="H21:H44"/>
    <mergeCell ref="G21:G44"/>
    <mergeCell ref="F21:F44"/>
    <mergeCell ref="G7:G20"/>
    <mergeCell ref="H7:H20"/>
    <mergeCell ref="I7:I20"/>
    <mergeCell ref="F7:F20"/>
    <mergeCell ref="D47:D49"/>
    <mergeCell ref="D50:D52"/>
    <mergeCell ref="D53:D55"/>
    <mergeCell ref="D26:D27"/>
    <mergeCell ref="D56:D66"/>
    <mergeCell ref="B141:C141"/>
    <mergeCell ref="A138:I138"/>
    <mergeCell ref="B139:I139"/>
    <mergeCell ref="A132:I132"/>
    <mergeCell ref="A136:I136"/>
    <mergeCell ref="B140:C140"/>
  </mergeCells>
  <pageMargins left="0.19685039370078741" right="0.19685039370078741" top="0.19685039370078741" bottom="0.19685039370078741" header="0.31496062992125984" footer="0.31496062992125984"/>
  <pageSetup paperSize="5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97380835-E2BF-46F3-8160-5212E2CB957B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97380835-E2BF-46F3-8160-5212E2CB957B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selection activeCell="L11" sqref="L11"/>
    </sheetView>
  </sheetViews>
  <sheetFormatPr defaultRowHeight="15"/>
  <cols>
    <col min="1" max="26" width="9.140625" style="152"/>
  </cols>
  <sheetData>
    <row r="1" spans="1:26">
      <c r="A1" s="416" t="s">
        <v>136</v>
      </c>
      <c r="B1" s="416"/>
    </row>
    <row r="2" spans="1:26" s="4" customFormat="1" ht="15" customHeight="1">
      <c r="A2" s="153" t="s">
        <v>15</v>
      </c>
      <c r="B2" s="153">
        <f>'sbm Template'!C8</f>
        <v>500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26" s="4" customFormat="1" ht="15" customHeight="1">
      <c r="A3" s="153" t="s">
        <v>18</v>
      </c>
      <c r="B3" s="153">
        <f>'sbm Template'!C10</f>
        <v>520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26" s="4" customFormat="1" ht="15" customHeight="1">
      <c r="A4" s="153" t="s">
        <v>22</v>
      </c>
      <c r="B4" s="153">
        <f>'sbm Template'!C13</f>
        <v>550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</row>
  </sheetData>
  <sheetProtection password="CE88" sheet="1" objects="1" scenarios="1"/>
  <mergeCells count="1">
    <mergeCell ref="A1:B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workbookViewId="0">
      <selection sqref="A1:B2"/>
    </sheetView>
  </sheetViews>
  <sheetFormatPr defaultRowHeight="15"/>
  <cols>
    <col min="1" max="25" width="9.140625" style="152"/>
  </cols>
  <sheetData>
    <row r="1" spans="1:2">
      <c r="A1" s="417" t="s">
        <v>33</v>
      </c>
      <c r="B1" s="417"/>
    </row>
    <row r="2" spans="1:2">
      <c r="A2" s="417"/>
      <c r="B2" s="417"/>
    </row>
    <row r="3" spans="1:2" ht="25.5">
      <c r="A3" s="153" t="s">
        <v>15</v>
      </c>
      <c r="B3" s="155">
        <f>'sbm Template'!C23</f>
        <v>0.21</v>
      </c>
    </row>
    <row r="4" spans="1:2" ht="25.5">
      <c r="A4" s="153" t="s">
        <v>18</v>
      </c>
      <c r="B4" s="155">
        <f>'sbm Template'!C24</f>
        <v>0.1</v>
      </c>
    </row>
    <row r="5" spans="1:2" ht="25.5">
      <c r="A5" s="153" t="s">
        <v>22</v>
      </c>
      <c r="B5" s="155">
        <f>'sbm Template'!C25</f>
        <v>0.01</v>
      </c>
    </row>
  </sheetData>
  <sheetProtection password="CE88" sheet="1" objects="1" scenarios="1"/>
  <mergeCells count="1">
    <mergeCell ref="A1:B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"/>
  <sheetViews>
    <sheetView workbookViewId="0">
      <selection activeCell="M13" sqref="M13"/>
    </sheetView>
  </sheetViews>
  <sheetFormatPr defaultRowHeight="15"/>
  <cols>
    <col min="1" max="46" width="9.140625" style="152"/>
  </cols>
  <sheetData>
    <row r="1" spans="1:2">
      <c r="A1" s="417" t="s">
        <v>44</v>
      </c>
      <c r="B1" s="417"/>
    </row>
    <row r="2" spans="1:2" ht="25.5">
      <c r="A2" s="153" t="s">
        <v>15</v>
      </c>
      <c r="B2" s="154">
        <f>'sbm Template'!C30</f>
        <v>0.56000000000000005</v>
      </c>
    </row>
    <row r="3" spans="1:2" ht="25.5">
      <c r="A3" s="153" t="s">
        <v>18</v>
      </c>
      <c r="B3" s="154">
        <f>'sbm Template'!C31</f>
        <v>0.78</v>
      </c>
    </row>
    <row r="4" spans="1:2" ht="25.5">
      <c r="A4" s="153" t="s">
        <v>22</v>
      </c>
      <c r="B4" s="154">
        <f>'sbm Template'!C32</f>
        <v>0.9</v>
      </c>
    </row>
  </sheetData>
  <sheetProtection password="CE88" sheet="1" objects="1" scenarios="1"/>
  <mergeCells count="1">
    <mergeCell ref="A1:B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"/>
  <sheetViews>
    <sheetView workbookViewId="0">
      <selection activeCell="M6" sqref="M6"/>
    </sheetView>
  </sheetViews>
  <sheetFormatPr defaultRowHeight="15"/>
  <cols>
    <col min="1" max="30" width="9.140625" style="152"/>
  </cols>
  <sheetData>
    <row r="1" spans="1:2">
      <c r="A1" s="418" t="s">
        <v>54</v>
      </c>
      <c r="B1" s="418"/>
    </row>
    <row r="2" spans="1:2">
      <c r="A2" s="418"/>
      <c r="B2" s="418"/>
    </row>
    <row r="3" spans="1:2">
      <c r="A3" s="418"/>
      <c r="B3" s="418"/>
    </row>
    <row r="4" spans="1:2" ht="25.5">
      <c r="A4" s="153" t="s">
        <v>15</v>
      </c>
      <c r="B4" s="154">
        <f>'sbm Template'!C40</f>
        <v>0.46</v>
      </c>
    </row>
    <row r="5" spans="1:2" ht="25.5">
      <c r="A5" s="153" t="s">
        <v>18</v>
      </c>
      <c r="B5" s="154">
        <f>'sbm Template'!C41</f>
        <v>0.79</v>
      </c>
    </row>
    <row r="6" spans="1:2" ht="25.5">
      <c r="A6" s="153" t="s">
        <v>22</v>
      </c>
      <c r="B6" s="154">
        <f>'sbm Template'!C42</f>
        <v>0.89</v>
      </c>
    </row>
  </sheetData>
  <sheetProtection password="CE88" sheet="1" objects="1" scenarios="1"/>
  <mergeCells count="1">
    <mergeCell ref="A1:B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topLeftCell="M1" workbookViewId="0">
      <selection sqref="A1:B1"/>
    </sheetView>
  </sheetViews>
  <sheetFormatPr defaultRowHeight="15"/>
  <cols>
    <col min="1" max="12" width="0" style="152" hidden="1" customWidth="1"/>
    <col min="13" max="25" width="9.140625" style="152"/>
  </cols>
  <sheetData>
    <row r="1" spans="1:14">
      <c r="A1" s="416" t="s">
        <v>185</v>
      </c>
      <c r="B1" s="416"/>
      <c r="C1" s="151"/>
      <c r="M1" s="202" t="str">
        <f>'sbm Template'!B47</f>
        <v>SY 2014-15</v>
      </c>
      <c r="N1" s="203">
        <f>'sbm Template'!C47</f>
        <v>0.45</v>
      </c>
    </row>
    <row r="2" spans="1:14" ht="15" customHeight="1">
      <c r="A2" s="153" t="s">
        <v>22</v>
      </c>
      <c r="B2" s="154">
        <f>'sbm Template'!C53</f>
        <v>0.8</v>
      </c>
      <c r="C2" s="151"/>
      <c r="M2" s="202" t="str">
        <f>'sbm Template'!B50</f>
        <v>SY 2015-16</v>
      </c>
      <c r="N2" s="203">
        <f>'sbm Template'!C50</f>
        <v>0.69</v>
      </c>
    </row>
    <row r="3" spans="1:14">
      <c r="M3" s="202" t="str">
        <f>'sbm Template'!B53</f>
        <v>SY 2016-17</v>
      </c>
      <c r="N3" s="203">
        <f>'sbm Template'!C53</f>
        <v>0.8</v>
      </c>
    </row>
  </sheetData>
  <sheetProtection password="CE88" sheet="1" objects="1" scenarios="1"/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SAMPLE</vt:lpstr>
      <vt:lpstr>sbm Template</vt:lpstr>
      <vt:lpstr>Sheet2</vt:lpstr>
      <vt:lpstr>Sheet3</vt:lpstr>
      <vt:lpstr> access enrolment</vt:lpstr>
      <vt:lpstr>efficiency drop-out</vt:lpstr>
      <vt:lpstr>efficiency completion</vt:lpstr>
      <vt:lpstr>efficiency cohort survival</vt:lpstr>
      <vt:lpstr>quality NAT</vt:lpstr>
      <vt:lpstr>SBM-PASBE DCT</vt:lpstr>
      <vt:lpstr>Sheet1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Education</dc:creator>
  <cp:lastModifiedBy>Julius</cp:lastModifiedBy>
  <dcterms:created xsi:type="dcterms:W3CDTF">2013-07-02T02:06:49Z</dcterms:created>
  <dcterms:modified xsi:type="dcterms:W3CDTF">2017-10-23T05:03:16Z</dcterms:modified>
</cp:coreProperties>
</file>